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A003-空知陸協-ＨＰ管理\event\2026\entrysheet\"/>
    </mc:Choice>
  </mc:AlternateContent>
  <xr:revisionPtr revIDLastSave="0" documentId="8_{1D25F131-4CB7-4DC0-A5D0-83391ED35378}" xr6:coauthVersionLast="47" xr6:coauthVersionMax="47" xr10:uidLastSave="{00000000-0000-0000-0000-000000000000}"/>
  <bookViews>
    <workbookView xWindow="29580" yWindow="780" windowWidth="25335" windowHeight="14895" activeTab="7" xr2:uid="{00000000-000D-0000-FFFF-FFFF00000000}"/>
  </bookViews>
  <sheets>
    <sheet name="例" sheetId="10" r:id="rId1"/>
    <sheet name="男子" sheetId="8" r:id="rId2"/>
    <sheet name="女子" sheetId="2" r:id="rId3"/>
    <sheet name="集約" sheetId="3" state="hidden" r:id="rId4"/>
    <sheet name="別紙５ 参加同意書【申込時に提出】" sheetId="4" state="hidden" r:id="rId5"/>
    <sheet name="→これより右は大会事務局使用→" sheetId="5" r:id="rId6"/>
    <sheet name="NAS21V_KYOUGI" sheetId="9" r:id="rId7"/>
    <sheet name="コード表" sheetId="6" r:id="rId8"/>
  </sheets>
  <definedNames>
    <definedName name="_xlnm._FilterDatabase" localSheetId="6" hidden="1">NAS21V_KYOUGI!$A$2:$AJ$2</definedName>
    <definedName name="_xlnm.Print_Area" localSheetId="2">女子!$A$1:$R$40</definedName>
    <definedName name="_xlnm.Print_Area" localSheetId="1">男子!$A$1:$R$40</definedName>
    <definedName name="_xlnm.Print_Area" localSheetId="0">例!$A$1:$R$40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1" roundtripDataSignature="AMtx7mhCsEGOAU94iqnT4Aj/Um1Fllib+g=="/>
    </ext>
  </extLst>
</workbook>
</file>

<file path=xl/calcChain.xml><?xml version="1.0" encoding="utf-8"?>
<calcChain xmlns="http://schemas.openxmlformats.org/spreadsheetml/2006/main">
  <c r="S40" i="10" l="1"/>
  <c r="N39" i="10" s="1"/>
  <c r="AA33" i="10"/>
  <c r="AA32" i="10"/>
  <c r="AA31" i="10"/>
  <c r="AA30" i="10"/>
  <c r="AA29" i="10"/>
  <c r="AA28" i="10"/>
  <c r="AA27" i="10"/>
  <c r="AA26" i="10"/>
  <c r="AA25" i="10"/>
  <c r="AA24" i="10"/>
  <c r="AA23" i="10"/>
  <c r="AA22" i="10"/>
  <c r="AA21" i="10"/>
  <c r="AA20" i="10"/>
  <c r="AA19" i="10"/>
  <c r="AA18" i="10"/>
  <c r="AA17" i="10"/>
  <c r="AA16" i="10"/>
  <c r="AA15" i="10"/>
  <c r="AA14" i="10"/>
  <c r="L14" i="10"/>
  <c r="L15" i="10" s="1"/>
  <c r="L16" i="10" s="1"/>
  <c r="L17" i="10" s="1"/>
  <c r="L18" i="10" s="1"/>
  <c r="L19" i="10" s="1"/>
  <c r="L20" i="10" s="1"/>
  <c r="L21" i="10" s="1"/>
  <c r="L22" i="10" s="1"/>
  <c r="L23" i="10" s="1"/>
  <c r="L24" i="10" s="1"/>
  <c r="L25" i="10" s="1"/>
  <c r="L26" i="10" s="1"/>
  <c r="L27" i="10" s="1"/>
  <c r="L28" i="10" s="1"/>
  <c r="L29" i="10" s="1"/>
  <c r="L30" i="10" s="1"/>
  <c r="L31" i="10" s="1"/>
  <c r="L32" i="10" s="1"/>
  <c r="L33" i="10" s="1"/>
  <c r="K14" i="10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C4" i="9"/>
  <c r="B4" i="9" s="1"/>
  <c r="K4" i="9" s="1"/>
  <c r="E4" i="9"/>
  <c r="F4" i="9"/>
  <c r="H4" i="9" s="1"/>
  <c r="G4" i="9"/>
  <c r="L4" i="9"/>
  <c r="M4" i="9"/>
  <c r="N4" i="9"/>
  <c r="R4" i="9"/>
  <c r="S4" i="9"/>
  <c r="T4" i="9" s="1"/>
  <c r="V4" i="9"/>
  <c r="W4" i="9"/>
  <c r="U4" i="9" s="1"/>
  <c r="AA4" i="9"/>
  <c r="Y4" i="9" s="1"/>
  <c r="B5" i="9"/>
  <c r="J5" i="9" s="1"/>
  <c r="C5" i="9"/>
  <c r="E5" i="9"/>
  <c r="F5" i="9"/>
  <c r="O5" i="9" s="1"/>
  <c r="G5" i="9"/>
  <c r="H5" i="9"/>
  <c r="L5" i="9"/>
  <c r="M5" i="9"/>
  <c r="N5" i="9"/>
  <c r="R5" i="9"/>
  <c r="S5" i="9"/>
  <c r="Q5" i="9" s="1"/>
  <c r="V5" i="9"/>
  <c r="W5" i="9"/>
  <c r="U5" i="9" s="1"/>
  <c r="AA5" i="9"/>
  <c r="Y5" i="9" s="1"/>
  <c r="B6" i="9"/>
  <c r="K6" i="9" s="1"/>
  <c r="C6" i="9"/>
  <c r="E6" i="9"/>
  <c r="F6" i="9"/>
  <c r="G6" i="9"/>
  <c r="H6" i="9"/>
  <c r="L6" i="9"/>
  <c r="M6" i="9"/>
  <c r="N6" i="9"/>
  <c r="O6" i="9"/>
  <c r="P6" i="9"/>
  <c r="R6" i="9"/>
  <c r="S6" i="9"/>
  <c r="T6" i="9" s="1"/>
  <c r="V6" i="9"/>
  <c r="W6" i="9"/>
  <c r="U6" i="9" s="1"/>
  <c r="X6" i="9"/>
  <c r="AA6" i="9"/>
  <c r="Y6" i="9" s="1"/>
  <c r="B7" i="9"/>
  <c r="K7" i="9" s="1"/>
  <c r="C7" i="9"/>
  <c r="E7" i="9"/>
  <c r="F7" i="9"/>
  <c r="H7" i="9" s="1"/>
  <c r="G7" i="9"/>
  <c r="L7" i="9"/>
  <c r="M7" i="9"/>
  <c r="N7" i="9"/>
  <c r="R7" i="9"/>
  <c r="S7" i="9"/>
  <c r="Q7" i="9" s="1"/>
  <c r="V7" i="9"/>
  <c r="W7" i="9"/>
  <c r="U7" i="9" s="1"/>
  <c r="AA7" i="9"/>
  <c r="Y7" i="9" s="1"/>
  <c r="B8" i="9"/>
  <c r="K8" i="9" s="1"/>
  <c r="C8" i="9"/>
  <c r="E8" i="9"/>
  <c r="F8" i="9"/>
  <c r="O8" i="9" s="1"/>
  <c r="G8" i="9"/>
  <c r="H8" i="9"/>
  <c r="L8" i="9"/>
  <c r="M8" i="9"/>
  <c r="N8" i="9"/>
  <c r="R8" i="9"/>
  <c r="S8" i="9"/>
  <c r="Q8" i="9" s="1"/>
  <c r="V8" i="9"/>
  <c r="W8" i="9"/>
  <c r="U8" i="9" s="1"/>
  <c r="AA8" i="9"/>
  <c r="Y8" i="9" s="1"/>
  <c r="B9" i="9"/>
  <c r="J9" i="9" s="1"/>
  <c r="C9" i="9"/>
  <c r="E9" i="9"/>
  <c r="F9" i="9"/>
  <c r="G9" i="9"/>
  <c r="H9" i="9"/>
  <c r="L9" i="9"/>
  <c r="M9" i="9"/>
  <c r="N9" i="9"/>
  <c r="O9" i="9"/>
  <c r="P9" i="9"/>
  <c r="R9" i="9"/>
  <c r="S9" i="9"/>
  <c r="T9" i="9" s="1"/>
  <c r="V9" i="9"/>
  <c r="W9" i="9"/>
  <c r="U9" i="9" s="1"/>
  <c r="AA9" i="9"/>
  <c r="Y9" i="9" s="1"/>
  <c r="B10" i="9"/>
  <c r="J10" i="9" s="1"/>
  <c r="C10" i="9"/>
  <c r="E10" i="9"/>
  <c r="F10" i="9"/>
  <c r="H10" i="9" s="1"/>
  <c r="G10" i="9"/>
  <c r="L10" i="9"/>
  <c r="M10" i="9"/>
  <c r="N10" i="9"/>
  <c r="R10" i="9"/>
  <c r="S10" i="9"/>
  <c r="Q10" i="9" s="1"/>
  <c r="V10" i="9"/>
  <c r="W10" i="9"/>
  <c r="U10" i="9" s="1"/>
  <c r="AA10" i="9"/>
  <c r="Y10" i="9" s="1"/>
  <c r="B11" i="9"/>
  <c r="J11" i="9" s="1"/>
  <c r="C11" i="9"/>
  <c r="E11" i="9"/>
  <c r="F11" i="9"/>
  <c r="O11" i="9" s="1"/>
  <c r="G11" i="9"/>
  <c r="L11" i="9"/>
  <c r="M11" i="9"/>
  <c r="N11" i="9"/>
  <c r="R11" i="9"/>
  <c r="S11" i="9"/>
  <c r="Q11" i="9" s="1"/>
  <c r="V11" i="9"/>
  <c r="W11" i="9"/>
  <c r="U11" i="9" s="1"/>
  <c r="AA11" i="9"/>
  <c r="Y11" i="9" s="1"/>
  <c r="B12" i="9"/>
  <c r="J12" i="9" s="1"/>
  <c r="C12" i="9"/>
  <c r="E12" i="9"/>
  <c r="F12" i="9"/>
  <c r="H12" i="9" s="1"/>
  <c r="G12" i="9"/>
  <c r="L12" i="9"/>
  <c r="M12" i="9"/>
  <c r="N12" i="9"/>
  <c r="O12" i="9"/>
  <c r="P12" i="9"/>
  <c r="R12" i="9"/>
  <c r="S12" i="9"/>
  <c r="T12" i="9" s="1"/>
  <c r="V12" i="9"/>
  <c r="W12" i="9"/>
  <c r="U12" i="9" s="1"/>
  <c r="AA12" i="9"/>
  <c r="Y12" i="9" s="1"/>
  <c r="B13" i="9"/>
  <c r="K13" i="9" s="1"/>
  <c r="C13" i="9"/>
  <c r="E13" i="9"/>
  <c r="F13" i="9"/>
  <c r="H13" i="9" s="1"/>
  <c r="G13" i="9"/>
  <c r="L13" i="9"/>
  <c r="M13" i="9"/>
  <c r="N13" i="9"/>
  <c r="R13" i="9"/>
  <c r="S13" i="9"/>
  <c r="Q13" i="9" s="1"/>
  <c r="V13" i="9"/>
  <c r="W13" i="9"/>
  <c r="U13" i="9" s="1"/>
  <c r="AA13" i="9"/>
  <c r="Y13" i="9" s="1"/>
  <c r="B14" i="9"/>
  <c r="K14" i="9" s="1"/>
  <c r="C14" i="9"/>
  <c r="E14" i="9"/>
  <c r="F14" i="9"/>
  <c r="O14" i="9" s="1"/>
  <c r="G14" i="9"/>
  <c r="L14" i="9"/>
  <c r="M14" i="9"/>
  <c r="N14" i="9"/>
  <c r="R14" i="9"/>
  <c r="S14" i="9"/>
  <c r="Q14" i="9" s="1"/>
  <c r="V14" i="9"/>
  <c r="W14" i="9"/>
  <c r="U14" i="9" s="1"/>
  <c r="AA14" i="9"/>
  <c r="Y14" i="9" s="1"/>
  <c r="B15" i="9"/>
  <c r="K15" i="9" s="1"/>
  <c r="C15" i="9"/>
  <c r="E15" i="9"/>
  <c r="F15" i="9"/>
  <c r="O15" i="9" s="1"/>
  <c r="G15" i="9"/>
  <c r="L15" i="9"/>
  <c r="M15" i="9"/>
  <c r="N15" i="9"/>
  <c r="R15" i="9"/>
  <c r="S15" i="9"/>
  <c r="T15" i="9" s="1"/>
  <c r="V15" i="9"/>
  <c r="W15" i="9"/>
  <c r="U15" i="9" s="1"/>
  <c r="AA15" i="9"/>
  <c r="Y15" i="9" s="1"/>
  <c r="B16" i="9"/>
  <c r="K16" i="9" s="1"/>
  <c r="C16" i="9"/>
  <c r="E16" i="9"/>
  <c r="F16" i="9"/>
  <c r="H16" i="9" s="1"/>
  <c r="G16" i="9"/>
  <c r="L16" i="9"/>
  <c r="M16" i="9"/>
  <c r="N16" i="9"/>
  <c r="R16" i="9"/>
  <c r="S16" i="9"/>
  <c r="Q16" i="9" s="1"/>
  <c r="V16" i="9"/>
  <c r="W16" i="9"/>
  <c r="U16" i="9" s="1"/>
  <c r="AA16" i="9"/>
  <c r="Y16" i="9" s="1"/>
  <c r="B17" i="9"/>
  <c r="J17" i="9" s="1"/>
  <c r="C17" i="9"/>
  <c r="E17" i="9"/>
  <c r="F17" i="9"/>
  <c r="O17" i="9" s="1"/>
  <c r="G17" i="9"/>
  <c r="L17" i="9"/>
  <c r="M17" i="9"/>
  <c r="N17" i="9"/>
  <c r="R17" i="9"/>
  <c r="S17" i="9"/>
  <c r="Q17" i="9" s="1"/>
  <c r="V17" i="9"/>
  <c r="W17" i="9"/>
  <c r="U17" i="9" s="1"/>
  <c r="AA17" i="9"/>
  <c r="Y17" i="9" s="1"/>
  <c r="AB17" i="9"/>
  <c r="B18" i="9"/>
  <c r="J18" i="9" s="1"/>
  <c r="C18" i="9"/>
  <c r="E18" i="9"/>
  <c r="F18" i="9"/>
  <c r="H18" i="9" s="1"/>
  <c r="G18" i="9"/>
  <c r="L18" i="9"/>
  <c r="M18" i="9"/>
  <c r="N18" i="9"/>
  <c r="R18" i="9"/>
  <c r="S18" i="9"/>
  <c r="T18" i="9" s="1"/>
  <c r="V18" i="9"/>
  <c r="W18" i="9"/>
  <c r="U18" i="9" s="1"/>
  <c r="AA18" i="9"/>
  <c r="Y18" i="9" s="1"/>
  <c r="B19" i="9"/>
  <c r="J19" i="9" s="1"/>
  <c r="C19" i="9"/>
  <c r="E19" i="9"/>
  <c r="F19" i="9"/>
  <c r="H19" i="9" s="1"/>
  <c r="G19" i="9"/>
  <c r="L19" i="9"/>
  <c r="M19" i="9"/>
  <c r="N19" i="9"/>
  <c r="R19" i="9"/>
  <c r="S19" i="9"/>
  <c r="Q19" i="9" s="1"/>
  <c r="V19" i="9"/>
  <c r="W19" i="9"/>
  <c r="U19" i="9" s="1"/>
  <c r="AA19" i="9"/>
  <c r="Y19" i="9" s="1"/>
  <c r="B20" i="9"/>
  <c r="J20" i="9" s="1"/>
  <c r="C20" i="9"/>
  <c r="E20" i="9"/>
  <c r="F20" i="9"/>
  <c r="O20" i="9" s="1"/>
  <c r="G20" i="9"/>
  <c r="H20" i="9"/>
  <c r="L20" i="9"/>
  <c r="M20" i="9"/>
  <c r="N20" i="9"/>
  <c r="R20" i="9"/>
  <c r="S20" i="9"/>
  <c r="Q20" i="9" s="1"/>
  <c r="T20" i="9"/>
  <c r="V20" i="9"/>
  <c r="W20" i="9"/>
  <c r="U20" i="9" s="1"/>
  <c r="X20" i="9"/>
  <c r="AA20" i="9"/>
  <c r="Y20" i="9" s="1"/>
  <c r="B21" i="9"/>
  <c r="J21" i="9" s="1"/>
  <c r="C21" i="9"/>
  <c r="E21" i="9"/>
  <c r="F21" i="9"/>
  <c r="H21" i="9" s="1"/>
  <c r="G21" i="9"/>
  <c r="L21" i="9"/>
  <c r="M21" i="9"/>
  <c r="N21" i="9"/>
  <c r="R21" i="9"/>
  <c r="S21" i="9"/>
  <c r="T21" i="9" s="1"/>
  <c r="V21" i="9"/>
  <c r="W21" i="9"/>
  <c r="U21" i="9" s="1"/>
  <c r="AA21" i="9"/>
  <c r="Y21" i="9" s="1"/>
  <c r="B22" i="9"/>
  <c r="J22" i="9" s="1"/>
  <c r="C22" i="9"/>
  <c r="E22" i="9"/>
  <c r="F22" i="9"/>
  <c r="H22" i="9" s="1"/>
  <c r="G22" i="9"/>
  <c r="L22" i="9"/>
  <c r="M22" i="9"/>
  <c r="N22" i="9"/>
  <c r="R22" i="9"/>
  <c r="S22" i="9"/>
  <c r="Q22" i="9" s="1"/>
  <c r="V22" i="9"/>
  <c r="W22" i="9"/>
  <c r="U22" i="9" s="1"/>
  <c r="AA22" i="9"/>
  <c r="Y22" i="9" s="1"/>
  <c r="B23" i="9"/>
  <c r="J23" i="9" s="1"/>
  <c r="C23" i="9"/>
  <c r="E23" i="9"/>
  <c r="F23" i="9"/>
  <c r="P23" i="9" s="1"/>
  <c r="G23" i="9"/>
  <c r="H23" i="9"/>
  <c r="L23" i="9"/>
  <c r="M23" i="9"/>
  <c r="N23" i="9"/>
  <c r="R23" i="9"/>
  <c r="S23" i="9"/>
  <c r="Q23" i="9" s="1"/>
  <c r="V23" i="9"/>
  <c r="W23" i="9"/>
  <c r="U23" i="9" s="1"/>
  <c r="AA23" i="9"/>
  <c r="Y23" i="9" s="1"/>
  <c r="B24" i="9"/>
  <c r="K24" i="9" s="1"/>
  <c r="C24" i="9"/>
  <c r="E24" i="9"/>
  <c r="F24" i="9"/>
  <c r="P24" i="9" s="1"/>
  <c r="G24" i="9"/>
  <c r="H24" i="9"/>
  <c r="L24" i="9"/>
  <c r="M24" i="9"/>
  <c r="N24" i="9"/>
  <c r="R24" i="9"/>
  <c r="S24" i="9"/>
  <c r="Q24" i="9" s="1"/>
  <c r="V24" i="9"/>
  <c r="W24" i="9"/>
  <c r="U24" i="9" s="1"/>
  <c r="AA24" i="9"/>
  <c r="Y24" i="9" s="1"/>
  <c r="AB24" i="9"/>
  <c r="B25" i="9"/>
  <c r="J25" i="9" s="1"/>
  <c r="C25" i="9"/>
  <c r="E25" i="9"/>
  <c r="F25" i="9"/>
  <c r="P25" i="9" s="1"/>
  <c r="G25" i="9"/>
  <c r="H25" i="9"/>
  <c r="L25" i="9"/>
  <c r="M25" i="9"/>
  <c r="N25" i="9"/>
  <c r="R25" i="9"/>
  <c r="S25" i="9"/>
  <c r="Q25" i="9" s="1"/>
  <c r="V25" i="9"/>
  <c r="W25" i="9"/>
  <c r="U25" i="9" s="1"/>
  <c r="AA25" i="9"/>
  <c r="Y25" i="9" s="1"/>
  <c r="B26" i="9"/>
  <c r="J26" i="9" s="1"/>
  <c r="C26" i="9"/>
  <c r="E26" i="9"/>
  <c r="F26" i="9"/>
  <c r="O26" i="9" s="1"/>
  <c r="G26" i="9"/>
  <c r="H26" i="9"/>
  <c r="L26" i="9"/>
  <c r="M26" i="9"/>
  <c r="N26" i="9"/>
  <c r="R26" i="9"/>
  <c r="S26" i="9"/>
  <c r="T26" i="9" s="1"/>
  <c r="V26" i="9"/>
  <c r="W26" i="9"/>
  <c r="U26" i="9" s="1"/>
  <c r="AA26" i="9"/>
  <c r="Y26" i="9" s="1"/>
  <c r="B27" i="9"/>
  <c r="J27" i="9" s="1"/>
  <c r="C27" i="9"/>
  <c r="E27" i="9"/>
  <c r="F27" i="9"/>
  <c r="H27" i="9" s="1"/>
  <c r="G27" i="9"/>
  <c r="L27" i="9"/>
  <c r="M27" i="9"/>
  <c r="N27" i="9"/>
  <c r="R27" i="9"/>
  <c r="S27" i="9"/>
  <c r="T27" i="9" s="1"/>
  <c r="V27" i="9"/>
  <c r="W27" i="9"/>
  <c r="U27" i="9" s="1"/>
  <c r="AA27" i="9"/>
  <c r="Y27" i="9" s="1"/>
  <c r="B28" i="9"/>
  <c r="J28" i="9" s="1"/>
  <c r="C28" i="9"/>
  <c r="E28" i="9"/>
  <c r="F28" i="9"/>
  <c r="H28" i="9" s="1"/>
  <c r="G28" i="9"/>
  <c r="L28" i="9"/>
  <c r="M28" i="9"/>
  <c r="N28" i="9"/>
  <c r="R28" i="9"/>
  <c r="S28" i="9"/>
  <c r="T28" i="9" s="1"/>
  <c r="V28" i="9"/>
  <c r="W28" i="9"/>
  <c r="U28" i="9" s="1"/>
  <c r="AA28" i="9"/>
  <c r="Y28" i="9" s="1"/>
  <c r="B29" i="9"/>
  <c r="J29" i="9" s="1"/>
  <c r="C29" i="9"/>
  <c r="E29" i="9"/>
  <c r="F29" i="9"/>
  <c r="H29" i="9" s="1"/>
  <c r="G29" i="9"/>
  <c r="L29" i="9"/>
  <c r="M29" i="9"/>
  <c r="N29" i="9"/>
  <c r="R29" i="9"/>
  <c r="S29" i="9"/>
  <c r="Q29" i="9" s="1"/>
  <c r="T29" i="9"/>
  <c r="V29" i="9"/>
  <c r="W29" i="9"/>
  <c r="U29" i="9" s="1"/>
  <c r="AA29" i="9"/>
  <c r="Y29" i="9" s="1"/>
  <c r="AB29" i="9"/>
  <c r="B30" i="9"/>
  <c r="J30" i="9" s="1"/>
  <c r="C30" i="9"/>
  <c r="E30" i="9"/>
  <c r="F30" i="9"/>
  <c r="P30" i="9" s="1"/>
  <c r="G30" i="9"/>
  <c r="H30" i="9"/>
  <c r="L30" i="9"/>
  <c r="M30" i="9"/>
  <c r="N30" i="9"/>
  <c r="R30" i="9"/>
  <c r="S30" i="9"/>
  <c r="Q30" i="9" s="1"/>
  <c r="T30" i="9"/>
  <c r="V30" i="9"/>
  <c r="W30" i="9"/>
  <c r="U30" i="9" s="1"/>
  <c r="AA30" i="9"/>
  <c r="Y30" i="9" s="1"/>
  <c r="AB30" i="9"/>
  <c r="B31" i="9"/>
  <c r="K31" i="9" s="1"/>
  <c r="C31" i="9"/>
  <c r="E31" i="9"/>
  <c r="F31" i="9"/>
  <c r="P31" i="9" s="1"/>
  <c r="G31" i="9"/>
  <c r="H31" i="9"/>
  <c r="L31" i="9"/>
  <c r="M31" i="9"/>
  <c r="N31" i="9"/>
  <c r="R31" i="9"/>
  <c r="S31" i="9"/>
  <c r="Q31" i="9" s="1"/>
  <c r="V31" i="9"/>
  <c r="W31" i="9"/>
  <c r="X31" i="9" s="1"/>
  <c r="AA31" i="9"/>
  <c r="Y31" i="9" s="1"/>
  <c r="B32" i="9"/>
  <c r="J32" i="9" s="1"/>
  <c r="C32" i="9"/>
  <c r="E32" i="9"/>
  <c r="F32" i="9"/>
  <c r="O32" i="9" s="1"/>
  <c r="G32" i="9"/>
  <c r="H32" i="9"/>
  <c r="L32" i="9"/>
  <c r="M32" i="9"/>
  <c r="N32" i="9"/>
  <c r="R32" i="9"/>
  <c r="S32" i="9"/>
  <c r="Q32" i="9" s="1"/>
  <c r="V32" i="9"/>
  <c r="W32" i="9"/>
  <c r="X32" i="9" s="1"/>
  <c r="AA32" i="9"/>
  <c r="Y32" i="9" s="1"/>
  <c r="B33" i="9"/>
  <c r="J33" i="9" s="1"/>
  <c r="C33" i="9"/>
  <c r="E33" i="9"/>
  <c r="F33" i="9"/>
  <c r="O33" i="9" s="1"/>
  <c r="G33" i="9"/>
  <c r="H33" i="9"/>
  <c r="L33" i="9"/>
  <c r="M33" i="9"/>
  <c r="N33" i="9"/>
  <c r="R33" i="9"/>
  <c r="S33" i="9"/>
  <c r="Q33" i="9" s="1"/>
  <c r="V33" i="9"/>
  <c r="W33" i="9"/>
  <c r="U33" i="9" s="1"/>
  <c r="AA33" i="9"/>
  <c r="Y33" i="9" s="1"/>
  <c r="B34" i="9"/>
  <c r="K34" i="9" s="1"/>
  <c r="C34" i="9"/>
  <c r="E34" i="9"/>
  <c r="F34" i="9"/>
  <c r="O34" i="9" s="1"/>
  <c r="G34" i="9"/>
  <c r="H34" i="9"/>
  <c r="L34" i="9"/>
  <c r="M34" i="9"/>
  <c r="N34" i="9"/>
  <c r="R34" i="9"/>
  <c r="S34" i="9"/>
  <c r="Q34" i="9" s="1"/>
  <c r="V34" i="9"/>
  <c r="W34" i="9"/>
  <c r="U34" i="9" s="1"/>
  <c r="AA34" i="9"/>
  <c r="Y34" i="9" s="1"/>
  <c r="B35" i="9"/>
  <c r="J35" i="9" s="1"/>
  <c r="C35" i="9"/>
  <c r="E35" i="9"/>
  <c r="F35" i="9"/>
  <c r="O35" i="9" s="1"/>
  <c r="G35" i="9"/>
  <c r="H35" i="9"/>
  <c r="L35" i="9"/>
  <c r="M35" i="9"/>
  <c r="N35" i="9"/>
  <c r="R35" i="9"/>
  <c r="S35" i="9"/>
  <c r="Q35" i="9" s="1"/>
  <c r="T35" i="9"/>
  <c r="V35" i="9"/>
  <c r="W35" i="9"/>
  <c r="U35" i="9" s="1"/>
  <c r="AA35" i="9"/>
  <c r="Y35" i="9" s="1"/>
  <c r="B36" i="9"/>
  <c r="K36" i="9" s="1"/>
  <c r="C36" i="9"/>
  <c r="E36" i="9"/>
  <c r="F36" i="9"/>
  <c r="P36" i="9" s="1"/>
  <c r="G36" i="9"/>
  <c r="H36" i="9"/>
  <c r="L36" i="9"/>
  <c r="M36" i="9"/>
  <c r="N36" i="9"/>
  <c r="R36" i="9"/>
  <c r="S36" i="9"/>
  <c r="Q36" i="9" s="1"/>
  <c r="V36" i="9"/>
  <c r="W36" i="9"/>
  <c r="U36" i="9" s="1"/>
  <c r="AA36" i="9"/>
  <c r="Y36" i="9" s="1"/>
  <c r="B37" i="9"/>
  <c r="J37" i="9" s="1"/>
  <c r="C37" i="9"/>
  <c r="E37" i="9"/>
  <c r="F37" i="9"/>
  <c r="O37" i="9" s="1"/>
  <c r="G37" i="9"/>
  <c r="H37" i="9"/>
  <c r="L37" i="9"/>
  <c r="M37" i="9"/>
  <c r="N37" i="9"/>
  <c r="P37" i="9"/>
  <c r="R37" i="9"/>
  <c r="S37" i="9"/>
  <c r="Q37" i="9" s="1"/>
  <c r="V37" i="9"/>
  <c r="W37" i="9"/>
  <c r="U37" i="9" s="1"/>
  <c r="AA37" i="9"/>
  <c r="Y37" i="9" s="1"/>
  <c r="B38" i="9"/>
  <c r="J38" i="9" s="1"/>
  <c r="C38" i="9"/>
  <c r="E38" i="9"/>
  <c r="F38" i="9"/>
  <c r="O38" i="9" s="1"/>
  <c r="G38" i="9"/>
  <c r="L38" i="9"/>
  <c r="M38" i="9"/>
  <c r="N38" i="9"/>
  <c r="R38" i="9"/>
  <c r="S38" i="9"/>
  <c r="Q38" i="9" s="1"/>
  <c r="V38" i="9"/>
  <c r="W38" i="9"/>
  <c r="U38" i="9" s="1"/>
  <c r="AA38" i="9"/>
  <c r="Y38" i="9" s="1"/>
  <c r="B39" i="9"/>
  <c r="J39" i="9" s="1"/>
  <c r="C39" i="9"/>
  <c r="E39" i="9"/>
  <c r="F39" i="9"/>
  <c r="G39" i="9"/>
  <c r="H39" i="9"/>
  <c r="L39" i="9"/>
  <c r="M39" i="9"/>
  <c r="N39" i="9"/>
  <c r="O39" i="9"/>
  <c r="P39" i="9"/>
  <c r="R39" i="9"/>
  <c r="S39" i="9"/>
  <c r="T39" i="9" s="1"/>
  <c r="V39" i="9"/>
  <c r="W39" i="9"/>
  <c r="U39" i="9" s="1"/>
  <c r="AA39" i="9"/>
  <c r="Y39" i="9" s="1"/>
  <c r="B40" i="9"/>
  <c r="J40" i="9" s="1"/>
  <c r="C40" i="9"/>
  <c r="E40" i="9"/>
  <c r="F40" i="9"/>
  <c r="H40" i="9" s="1"/>
  <c r="G40" i="9"/>
  <c r="L40" i="9"/>
  <c r="M40" i="9"/>
  <c r="N40" i="9"/>
  <c r="R40" i="9"/>
  <c r="S40" i="9"/>
  <c r="T40" i="9" s="1"/>
  <c r="V40" i="9"/>
  <c r="W40" i="9"/>
  <c r="U40" i="9" s="1"/>
  <c r="AA40" i="9"/>
  <c r="Y40" i="9" s="1"/>
  <c r="B41" i="9"/>
  <c r="J41" i="9" s="1"/>
  <c r="C41" i="9"/>
  <c r="E41" i="9"/>
  <c r="F41" i="9"/>
  <c r="H41" i="9" s="1"/>
  <c r="G41" i="9"/>
  <c r="L41" i="9"/>
  <c r="M41" i="9"/>
  <c r="N41" i="9"/>
  <c r="R41" i="9"/>
  <c r="S41" i="9"/>
  <c r="Q41" i="9" s="1"/>
  <c r="V41" i="9"/>
  <c r="W41" i="9"/>
  <c r="U41" i="9" s="1"/>
  <c r="AA41" i="9"/>
  <c r="Y41" i="9" s="1"/>
  <c r="B42" i="9"/>
  <c r="J42" i="9" s="1"/>
  <c r="C42" i="9"/>
  <c r="E42" i="9"/>
  <c r="F42" i="9"/>
  <c r="O42" i="9" s="1"/>
  <c r="G42" i="9"/>
  <c r="H42" i="9"/>
  <c r="L42" i="9"/>
  <c r="M42" i="9"/>
  <c r="N42" i="9"/>
  <c r="R42" i="9"/>
  <c r="S42" i="9"/>
  <c r="Q42" i="9" s="1"/>
  <c r="V42" i="9"/>
  <c r="W42" i="9"/>
  <c r="X42" i="9" s="1"/>
  <c r="AA42" i="9"/>
  <c r="Y42" i="9" s="1"/>
  <c r="AA3" i="9"/>
  <c r="Y3" i="9" s="1"/>
  <c r="W3" i="9"/>
  <c r="X3" i="9" s="1"/>
  <c r="V3" i="9"/>
  <c r="S3" i="9"/>
  <c r="T3" i="9" s="1"/>
  <c r="R3" i="9"/>
  <c r="N3" i="9"/>
  <c r="M3" i="9"/>
  <c r="L3" i="9"/>
  <c r="G3" i="9"/>
  <c r="F3" i="9"/>
  <c r="O3" i="9" s="1"/>
  <c r="E3" i="9"/>
  <c r="C3" i="9"/>
  <c r="B3" i="9"/>
  <c r="K3" i="9" s="1"/>
  <c r="U42" i="9" l="1"/>
  <c r="T41" i="9"/>
  <c r="AB39" i="9"/>
  <c r="X26" i="9"/>
  <c r="AB18" i="9"/>
  <c r="T42" i="9"/>
  <c r="AB33" i="9"/>
  <c r="AB32" i="9"/>
  <c r="X8" i="9"/>
  <c r="X33" i="9"/>
  <c r="T34" i="9"/>
  <c r="X35" i="9"/>
  <c r="X34" i="9"/>
  <c r="AB21" i="9"/>
  <c r="AB7" i="9"/>
  <c r="AB40" i="9"/>
  <c r="X38" i="9"/>
  <c r="AB25" i="9"/>
  <c r="X23" i="9"/>
  <c r="T17" i="9"/>
  <c r="AB15" i="9"/>
  <c r="AB12" i="9"/>
  <c r="X30" i="9"/>
  <c r="X24" i="9"/>
  <c r="X11" i="9"/>
  <c r="T10" i="9"/>
  <c r="Q21" i="9"/>
  <c r="P18" i="9"/>
  <c r="O36" i="9"/>
  <c r="O25" i="9"/>
  <c r="O21" i="9"/>
  <c r="H14" i="9"/>
  <c r="P4" i="9"/>
  <c r="T38" i="9"/>
  <c r="H38" i="9"/>
  <c r="X37" i="9"/>
  <c r="AB36" i="9"/>
  <c r="AB31" i="9"/>
  <c r="AB28" i="9"/>
  <c r="AB20" i="9"/>
  <c r="H15" i="9"/>
  <c r="T13" i="9"/>
  <c r="T11" i="9"/>
  <c r="O4" i="9"/>
  <c r="X25" i="9"/>
  <c r="H17" i="9"/>
  <c r="T14" i="9"/>
  <c r="T16" i="9"/>
  <c r="AB5" i="9"/>
  <c r="P15" i="9"/>
  <c r="P38" i="9"/>
  <c r="T36" i="9"/>
  <c r="P27" i="9"/>
  <c r="P26" i="9"/>
  <c r="T19" i="9"/>
  <c r="X5" i="9"/>
  <c r="O27" i="9"/>
  <c r="AB42" i="9"/>
  <c r="AB37" i="9"/>
  <c r="AB27" i="9"/>
  <c r="T24" i="9"/>
  <c r="T23" i="9"/>
  <c r="P21" i="9"/>
  <c r="O18" i="9"/>
  <c r="H11" i="9"/>
  <c r="T8" i="9"/>
  <c r="T7" i="9"/>
  <c r="J34" i="9"/>
  <c r="Q15" i="9"/>
  <c r="Q12" i="9"/>
  <c r="Q3" i="9"/>
  <c r="Q18" i="9"/>
  <c r="Q27" i="9"/>
  <c r="AB3" i="9"/>
  <c r="AB41" i="9"/>
  <c r="X39" i="9"/>
  <c r="T33" i="9"/>
  <c r="T32" i="9"/>
  <c r="U31" i="9"/>
  <c r="X27" i="9"/>
  <c r="AB26" i="9"/>
  <c r="T25" i="9"/>
  <c r="AB14" i="9"/>
  <c r="AB9" i="9"/>
  <c r="Q39" i="9"/>
  <c r="Q9" i="9"/>
  <c r="Q26" i="9"/>
  <c r="X40" i="9"/>
  <c r="AB38" i="9"/>
  <c r="X36" i="9"/>
  <c r="AB35" i="9"/>
  <c r="T31" i="9"/>
  <c r="X29" i="9"/>
  <c r="X28" i="9"/>
  <c r="X17" i="9"/>
  <c r="AB11" i="9"/>
  <c r="Q6" i="9"/>
  <c r="T22" i="9"/>
  <c r="X14" i="9"/>
  <c r="AB8" i="9"/>
  <c r="AB6" i="9"/>
  <c r="T5" i="9"/>
  <c r="J24" i="9"/>
  <c r="K32" i="9"/>
  <c r="K23" i="9"/>
  <c r="J36" i="9"/>
  <c r="K35" i="9"/>
  <c r="K33" i="9"/>
  <c r="J31" i="9"/>
  <c r="AB36" i="10"/>
  <c r="Q28" i="9"/>
  <c r="P28" i="9"/>
  <c r="K25" i="9"/>
  <c r="K38" i="9"/>
  <c r="K26" i="9"/>
  <c r="P22" i="9"/>
  <c r="P16" i="9"/>
  <c r="P10" i="9"/>
  <c r="K39" i="9"/>
  <c r="P32" i="9"/>
  <c r="O31" i="9"/>
  <c r="K27" i="9"/>
  <c r="O22" i="9"/>
  <c r="X21" i="9"/>
  <c r="O19" i="9"/>
  <c r="X18" i="9"/>
  <c r="O16" i="9"/>
  <c r="X15" i="9"/>
  <c r="O13" i="9"/>
  <c r="X12" i="9"/>
  <c r="O10" i="9"/>
  <c r="X9" i="9"/>
  <c r="O7" i="9"/>
  <c r="P29" i="9"/>
  <c r="K37" i="9"/>
  <c r="P13" i="9"/>
  <c r="X41" i="9"/>
  <c r="K40" i="9"/>
  <c r="T37" i="9"/>
  <c r="P33" i="9"/>
  <c r="K28" i="9"/>
  <c r="Q40" i="9"/>
  <c r="U32" i="9"/>
  <c r="P40" i="9"/>
  <c r="O40" i="9"/>
  <c r="O28" i="9"/>
  <c r="P19" i="9"/>
  <c r="K41" i="9"/>
  <c r="P34" i="9"/>
  <c r="K29" i="9"/>
  <c r="O23" i="9"/>
  <c r="AB22" i="9"/>
  <c r="AB19" i="9"/>
  <c r="AB16" i="9"/>
  <c r="AB13" i="9"/>
  <c r="AB10" i="9"/>
  <c r="AB4" i="9"/>
  <c r="P41" i="9"/>
  <c r="O30" i="9"/>
  <c r="K42" i="9"/>
  <c r="P35" i="9"/>
  <c r="K30" i="9"/>
  <c r="P20" i="9"/>
  <c r="P17" i="9"/>
  <c r="P14" i="9"/>
  <c r="P11" i="9"/>
  <c r="P8" i="9"/>
  <c r="P5" i="9"/>
  <c r="P42" i="9"/>
  <c r="O41" i="9"/>
  <c r="O29" i="9"/>
  <c r="P7" i="9"/>
  <c r="AB34" i="9"/>
  <c r="O24" i="9"/>
  <c r="AB23" i="9"/>
  <c r="X22" i="9"/>
  <c r="X19" i="9"/>
  <c r="X16" i="9"/>
  <c r="X13" i="9"/>
  <c r="X10" i="9"/>
  <c r="X7" i="9"/>
  <c r="AB35" i="10"/>
  <c r="AB37" i="10" s="1"/>
  <c r="X4" i="9"/>
  <c r="Q4" i="9"/>
  <c r="K22" i="9"/>
  <c r="K21" i="9"/>
  <c r="K20" i="9"/>
  <c r="K12" i="9"/>
  <c r="K11" i="9"/>
  <c r="K10" i="9"/>
  <c r="K9" i="9"/>
  <c r="K5" i="9"/>
  <c r="J13" i="9"/>
  <c r="J8" i="9"/>
  <c r="J7" i="9"/>
  <c r="J6" i="9"/>
  <c r="J4" i="9"/>
  <c r="K19" i="9"/>
  <c r="K18" i="9"/>
  <c r="K17" i="9"/>
  <c r="J16" i="9"/>
  <c r="J15" i="9"/>
  <c r="J14" i="9"/>
  <c r="P3" i="9"/>
  <c r="U3" i="9"/>
  <c r="H3" i="9"/>
  <c r="J3" i="9"/>
  <c r="S40" i="8" l="1"/>
  <c r="N39" i="8" s="1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L14" i="8"/>
  <c r="L15" i="8" s="1"/>
  <c r="L16" i="8" s="1"/>
  <c r="L17" i="8" s="1"/>
  <c r="L18" i="8" s="1"/>
  <c r="L19" i="8" s="1"/>
  <c r="L20" i="8" s="1"/>
  <c r="L21" i="8" s="1"/>
  <c r="L22" i="8" s="1"/>
  <c r="L23" i="8" s="1"/>
  <c r="L24" i="8" s="1"/>
  <c r="L25" i="8" s="1"/>
  <c r="L26" i="8" s="1"/>
  <c r="L27" i="8" s="1"/>
  <c r="L28" i="8" s="1"/>
  <c r="L29" i="8" s="1"/>
  <c r="L30" i="8" s="1"/>
  <c r="L31" i="8" s="1"/>
  <c r="L32" i="8" s="1"/>
  <c r="L33" i="8" s="1"/>
  <c r="K14" i="8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E17" i="3"/>
  <c r="E15" i="3"/>
  <c r="D13" i="3"/>
  <c r="D12" i="3"/>
  <c r="D4" i="3"/>
  <c r="A2" i="3"/>
  <c r="S40" i="2"/>
  <c r="N39" i="2" s="1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L14" i="2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K14" i="2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AB35" i="8" l="1"/>
  <c r="AB36" i="8"/>
  <c r="AB37" i="8" s="1"/>
  <c r="E12" i="3"/>
  <c r="AB36" i="2"/>
  <c r="D10" i="3" s="1"/>
  <c r="D6" i="3"/>
  <c r="D7" i="3"/>
  <c r="AB35" i="2"/>
  <c r="D8" i="3" l="1"/>
  <c r="E6" i="3" s="1"/>
  <c r="AB37" i="2"/>
  <c r="D11" i="3" s="1"/>
  <c r="D9" i="3"/>
  <c r="E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Administrator</author>
  </authors>
  <commentList>
    <comment ref="O4" authorId="0" shapeId="0" xr:uid="{7C13E070-5F4E-445A-9A71-F3D11A6CD208}">
      <text>
        <r>
          <rPr>
            <sz val="11"/>
            <color rgb="FF000000"/>
            <rFont val="Calibri"/>
            <family val="3"/>
            <charset val="128"/>
            <scheme val="minor"/>
          </rPr>
          <t>学校の場合のみ職種を選択してください。</t>
        </r>
      </text>
    </comment>
    <comment ref="C6" authorId="0" shapeId="0" xr:uid="{EEBAB10F-009D-45A7-A72A-95EA802A6DD2}">
      <text>
        <r>
          <rPr>
            <sz val="11"/>
            <color rgb="FF000000"/>
            <rFont val="Calibri"/>
            <family val="3"/>
            <charset val="128"/>
            <scheme val="minor"/>
          </rPr>
          <t>学校の場合のみ入力してください。</t>
        </r>
      </text>
    </comment>
    <comment ref="C7" authorId="0" shapeId="0" xr:uid="{7CB559C0-6362-46E6-9CF0-C3D3E985F782}">
      <text>
        <r>
          <rPr>
            <sz val="11"/>
            <color rgb="FF000000"/>
            <rFont val="Calibri"/>
            <family val="2"/>
          </rPr>
          <t>学校の場合のみ入力してください。</t>
        </r>
      </text>
    </comment>
    <comment ref="O14" authorId="1" shapeId="0" xr:uid="{AA685402-D1F4-495F-81E1-E282FB1A617E}">
      <text>
        <r>
          <rPr>
            <b/>
            <sz val="9"/>
            <color rgb="FF000000"/>
            <rFont val="MS P ゴシック"/>
            <charset val="128"/>
          </rPr>
          <t>ピリオドで区切って記録を入力します。詳細は右を見てください。</t>
        </r>
      </text>
    </comment>
    <comment ref="Q14" authorId="1" shapeId="0" xr:uid="{18D3212B-31CF-47B1-8C24-D0D39539276C}">
      <text>
        <r>
          <rPr>
            <b/>
            <sz val="9"/>
            <color indexed="81"/>
            <rFont val="MS P ゴシック"/>
            <family val="3"/>
            <charset val="128"/>
          </rPr>
          <t>ピリオドまたはｍで区切って記録を入力します。詳細は右を見てください。</t>
        </r>
      </text>
    </comment>
    <comment ref="O40" authorId="0" shapeId="0" xr:uid="{D38EBED0-B064-4D23-9E11-FB3FD8D839B5}">
      <text>
        <r>
          <rPr>
            <sz val="11"/>
            <color rgb="FF000000"/>
            <rFont val="Calibri"/>
            <family val="3"/>
            <charset val="128"/>
            <scheme val="minor"/>
          </rPr>
          <t>「中学校長」または「クラブ代表」を選択します。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Administrator</author>
  </authors>
  <commentList>
    <comment ref="O4" authorId="0" shapeId="0" xr:uid="{9A21F2FA-3EDE-452A-9EA7-D880DE433578}">
      <text>
        <r>
          <rPr>
            <sz val="11"/>
            <color rgb="FF000000"/>
            <rFont val="Calibri"/>
            <family val="2"/>
          </rPr>
          <t>学校の場合のみ職種を選択してください。</t>
        </r>
      </text>
    </comment>
    <comment ref="C6" authorId="0" shapeId="0" xr:uid="{E992CA31-D3D7-47A7-A5C4-A18510C66CAA}">
      <text>
        <r>
          <rPr>
            <sz val="11"/>
            <color rgb="FF000000"/>
            <rFont val="Calibri"/>
            <family val="3"/>
            <charset val="128"/>
            <scheme val="minor"/>
          </rPr>
          <t>学校の場合のみ入力してください。</t>
        </r>
      </text>
    </comment>
    <comment ref="C7" authorId="0" shapeId="0" xr:uid="{3CD12CA3-E5D6-4C1B-AB20-DFE67D5DFCB1}">
      <text>
        <r>
          <rPr>
            <sz val="11"/>
            <color rgb="FF000000"/>
            <rFont val="Calibri"/>
            <family val="3"/>
            <charset val="128"/>
            <scheme val="minor"/>
          </rPr>
          <t>学校の場合のみ入力してください。</t>
        </r>
      </text>
    </comment>
    <comment ref="O14" authorId="1" shapeId="0" xr:uid="{AE107958-D952-48CB-8ADF-AF17C21CC74F}">
      <text>
        <r>
          <rPr>
            <b/>
            <sz val="9"/>
            <color indexed="81"/>
            <rFont val="MS P ゴシック"/>
            <family val="3"/>
            <charset val="128"/>
          </rPr>
          <t>ピリオドで区切って記録を入力します。詳細は右を見てください。</t>
        </r>
      </text>
    </comment>
    <comment ref="Q14" authorId="1" shapeId="0" xr:uid="{FC36B9C2-5AB3-4A85-B3D0-A53A7125C03B}">
      <text>
        <r>
          <rPr>
            <b/>
            <sz val="9"/>
            <color indexed="81"/>
            <rFont val="MS P ゴシック"/>
            <family val="3"/>
            <charset val="128"/>
          </rPr>
          <t>ピリオドまたはｍで区切って記録を入力します。詳細は右を見てください。</t>
        </r>
      </text>
    </comment>
    <comment ref="O40" authorId="0" shapeId="0" xr:uid="{E82666D7-17AD-4700-8D6D-AC49508D7E6A}">
      <text>
        <r>
          <rPr>
            <sz val="11"/>
            <color rgb="FF000000"/>
            <rFont val="Calibri"/>
            <family val="2"/>
          </rPr>
          <t>「中学校長」または「クラブ代表」を選択します。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Administrator</author>
  </authors>
  <commentList>
    <comment ref="O4" authorId="0" shapeId="0" xr:uid="{83D03823-5ED7-46F9-AF5C-C0FD195EF7C4}">
      <text>
        <r>
          <rPr>
            <sz val="11"/>
            <color rgb="FF000000"/>
            <rFont val="Calibri"/>
            <family val="2"/>
          </rPr>
          <t>学校の場合のみ職種を選択してください。</t>
        </r>
      </text>
    </comment>
    <comment ref="C6" authorId="0" shapeId="0" xr:uid="{A901A1A2-FB59-4438-A16F-8E7EDDFB5BA8}">
      <text>
        <r>
          <rPr>
            <sz val="11"/>
            <color rgb="FF000000"/>
            <rFont val="Calibri"/>
            <family val="2"/>
          </rPr>
          <t>学校の場合のみ入力してください。</t>
        </r>
      </text>
    </comment>
    <comment ref="C7" authorId="0" shapeId="0" xr:uid="{D22EE7EB-5A6D-4DE0-B504-22A21ACA7ABF}">
      <text>
        <r>
          <rPr>
            <sz val="11"/>
            <color rgb="FF000000"/>
            <rFont val="Calibri"/>
            <family val="3"/>
            <charset val="128"/>
            <scheme val="minor"/>
          </rPr>
          <t>学校の場合のみ入力してください。</t>
        </r>
      </text>
    </comment>
    <comment ref="O14" authorId="1" shapeId="0" xr:uid="{7F4FEEDF-67B2-4310-B7A5-BC2E2F543E29}">
      <text>
        <r>
          <rPr>
            <b/>
            <sz val="9"/>
            <color indexed="81"/>
            <rFont val="MS P ゴシック"/>
            <family val="3"/>
            <charset val="128"/>
          </rPr>
          <t>ピリオドで区切って記録を入力します。詳細は右を見てください。</t>
        </r>
      </text>
    </comment>
    <comment ref="Q14" authorId="1" shapeId="0" xr:uid="{D504759C-7579-4702-BD1A-2F62A029B331}">
      <text>
        <r>
          <rPr>
            <b/>
            <sz val="9"/>
            <color indexed="81"/>
            <rFont val="MS P ゴシック"/>
            <family val="3"/>
            <charset val="128"/>
          </rPr>
          <t>ピリオドまたはｍで区切って記録を入力します。詳細は右を見てください。</t>
        </r>
      </text>
    </comment>
    <comment ref="O40" authorId="0" shapeId="0" xr:uid="{A33EAAAD-C553-4EF9-B8C5-E81958FB643E}">
      <text>
        <r>
          <rPr>
            <sz val="11"/>
            <color rgb="FF000000"/>
            <rFont val="Calibri"/>
            <family val="3"/>
            <charset val="128"/>
            <scheme val="minor"/>
          </rPr>
          <t>「中学校長」または「クラブ代表」を選択します。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d+qVP1fniQVRve3dRp1MWzTIoiQ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200-000001000000}">
      <text>
        <r>
          <rPr>
            <sz val="11"/>
            <color rgb="FF000000"/>
            <rFont val="Calibri"/>
            <family val="2"/>
            <scheme val="minor"/>
          </rPr>
          <t>======
ID#AAAAwuEeHDw
ｓｈｉｂｕｙａ    (2023-05-11 03:11:09)
このシートは入力不要です。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q6+/EUDuqu2OmB6SPTIL1/IOtVQ=="/>
    </ext>
  </extL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ACE16BD1-CB20-4F28-A0D0-22299AF88444}">
      <text>
        <r>
          <rPr>
            <sz val="11"/>
            <color rgb="FF000000"/>
            <rFont val="Calibri"/>
            <family val="2"/>
            <scheme val="minor"/>
          </rPr>
          <t>======
ID#AAAAwuEeHEM
和田    (2023-05-11 03:11:09)
この行はCSV変換時に
削除のこと</t>
        </r>
      </text>
    </comment>
    <comment ref="A2" authorId="0" shapeId="0" xr:uid="{1795D7FE-CD04-4CEB-9E91-7827F806C92C}">
      <text>
        <r>
          <rPr>
            <sz val="11"/>
            <color rgb="FF000000"/>
            <rFont val="Calibri"/>
            <family val="2"/>
            <scheme val="minor"/>
          </rPr>
          <t>======
ID#AAAAwuEeHDs
和田    (2023-05-11 03:11:09)
この行の文言は変えない事</t>
        </r>
      </text>
    </comment>
  </commentList>
</comments>
</file>

<file path=xl/sharedStrings.xml><?xml version="1.0" encoding="utf-8"?>
<sst xmlns="http://schemas.openxmlformats.org/spreadsheetml/2006/main" count="657" uniqueCount="261">
  <si>
    <t>市町名</t>
  </si>
  <si>
    <t>監督職種及び氏名</t>
  </si>
  <si>
    <t>団体名</t>
  </si>
  <si>
    <t>監督緊急連絡先</t>
  </si>
  <si>
    <t>学校住所</t>
  </si>
  <si>
    <t>学校電話</t>
  </si>
  <si>
    <t>男子申込用紙</t>
  </si>
  <si>
    <t>教諭</t>
  </si>
  <si>
    <t>100M</t>
  </si>
  <si>
    <t>08</t>
  </si>
  <si>
    <t>01</t>
  </si>
  <si>
    <t>教員</t>
  </si>
  <si>
    <t>主幹教諭</t>
  </si>
  <si>
    <t>200Ｍ</t>
  </si>
  <si>
    <t>美唄</t>
  </si>
  <si>
    <t>09</t>
  </si>
  <si>
    <t>02</t>
  </si>
  <si>
    <t>生徒</t>
  </si>
  <si>
    <r>
      <rPr>
        <sz val="11"/>
        <color theme="1"/>
        <rFont val="MS PMincho"/>
        <family val="1"/>
        <charset val="128"/>
      </rPr>
      <t>　</t>
    </r>
    <r>
      <rPr>
        <b/>
        <sz val="11"/>
        <color theme="1"/>
        <rFont val="ＭＳ Ｐ明朝"/>
        <family val="1"/>
        <charset val="128"/>
      </rPr>
      <t>↓空知陸協で購入したアスリートビブスを持っている生徒はナンバーを入力すること。（持っていない場合は空欄のまま→当日貸し出します）</t>
    </r>
  </si>
  <si>
    <t>教頭</t>
  </si>
  <si>
    <t>400Ｍ</t>
  </si>
  <si>
    <t>三笠</t>
  </si>
  <si>
    <t>03</t>
  </si>
  <si>
    <t>アスリートビブス</t>
  </si>
  <si>
    <t>競技者氏名</t>
  </si>
  <si>
    <t>ﾌﾘｶﾞﾅ（半角）</t>
  </si>
  <si>
    <t>生年月日</t>
  </si>
  <si>
    <t>学校名</t>
  </si>
  <si>
    <t>参加種目１</t>
  </si>
  <si>
    <t>最高記録</t>
  </si>
  <si>
    <t>参加種目２</t>
  </si>
  <si>
    <t>400mＲ</t>
  </si>
  <si>
    <t>J1</t>
  </si>
  <si>
    <t>校長</t>
  </si>
  <si>
    <t>800Ｍ</t>
  </si>
  <si>
    <t>由仁</t>
  </si>
  <si>
    <t>04</t>
  </si>
  <si>
    <t>西暦</t>
  </si>
  <si>
    <t>・</t>
  </si>
  <si>
    <t>J2</t>
  </si>
  <si>
    <t>1500Ｍ</t>
  </si>
  <si>
    <t>栗山</t>
  </si>
  <si>
    <t>05</t>
  </si>
  <si>
    <t>J3</t>
  </si>
  <si>
    <t>3000Ｍ</t>
  </si>
  <si>
    <t>長沼</t>
  </si>
  <si>
    <t>06</t>
  </si>
  <si>
    <t>110ＭＨ</t>
  </si>
  <si>
    <t>南幌</t>
  </si>
  <si>
    <t>07</t>
  </si>
  <si>
    <t>走高跳</t>
  </si>
  <si>
    <t>月形</t>
  </si>
  <si>
    <t>棒高跳</t>
  </si>
  <si>
    <t>夕張</t>
  </si>
  <si>
    <t>走幅跳</t>
  </si>
  <si>
    <t>砲丸投</t>
  </si>
  <si>
    <t>四種競技</t>
  </si>
  <si>
    <t>４×１００ｍＲ最高記録</t>
  </si>
  <si>
    <t>1種目参加</t>
  </si>
  <si>
    <t>2種目参加</t>
  </si>
  <si>
    <t>ﾘﾚｰのみ</t>
  </si>
  <si>
    <t>↑</t>
  </si>
  <si>
    <t>クラブチームは代表者の印を押印してください。</t>
  </si>
  <si>
    <t>女子申込用紙</t>
  </si>
  <si>
    <r>
      <rPr>
        <sz val="11"/>
        <color theme="1"/>
        <rFont val="MS PMincho"/>
        <family val="1"/>
        <charset val="128"/>
      </rPr>
      <t>　</t>
    </r>
    <r>
      <rPr>
        <b/>
        <sz val="11"/>
        <color theme="1"/>
        <rFont val="ＭＳ Ｐ明朝"/>
        <family val="1"/>
        <charset val="128"/>
      </rPr>
      <t>↓空知陸協で購入したアスリートビブスを持っている生徒はナンバーを入力すること。（持っていない場合は空欄のまま→当日貸し出します）</t>
    </r>
  </si>
  <si>
    <t>100ＭＨ</t>
  </si>
  <si>
    <t>令和4年度　第74回　南空知中学校陸上競技大会</t>
  </si>
  <si>
    <t>監督名</t>
  </si>
  <si>
    <t>参加人数</t>
  </si>
  <si>
    <t>男子</t>
  </si>
  <si>
    <t>１種目</t>
  </si>
  <si>
    <t>２種目</t>
  </si>
  <si>
    <t>リレーのみ</t>
  </si>
  <si>
    <t>女子</t>
  </si>
  <si>
    <t>リレー</t>
  </si>
  <si>
    <t>男</t>
  </si>
  <si>
    <t>女</t>
  </si>
  <si>
    <t>ナンバーカード</t>
  </si>
  <si>
    <t>アスリートビブスを貸し出した学校は，競技終了後，この封筒に入れて返却してください。</t>
  </si>
  <si>
    <t>所属コード</t>
  </si>
  <si>
    <t>所属名略称</t>
  </si>
  <si>
    <t>所属名正式名称</t>
  </si>
  <si>
    <t>性別区分</t>
  </si>
  <si>
    <t>男子種目</t>
  </si>
  <si>
    <t>女子種目</t>
  </si>
  <si>
    <t>中学男子100m</t>
  </si>
  <si>
    <t>中学女子100m</t>
  </si>
  <si>
    <t>中学男子200m</t>
  </si>
  <si>
    <t>中学女子200m</t>
  </si>
  <si>
    <t>中学男子400m</t>
  </si>
  <si>
    <t>中学女子800m</t>
  </si>
  <si>
    <t>中学男子800m</t>
  </si>
  <si>
    <t>中学女子1500m</t>
  </si>
  <si>
    <t>中学男子1500m</t>
  </si>
  <si>
    <t>中学女子100mH(0.762m)</t>
  </si>
  <si>
    <t>中学男子3000m</t>
  </si>
  <si>
    <t>中学女子4X100mR</t>
  </si>
  <si>
    <t>中学男子110mH(0.914m)</t>
  </si>
  <si>
    <t>中学女子走高跳</t>
  </si>
  <si>
    <t>三笠市立三笠中学校</t>
  </si>
  <si>
    <t>中学女子走幅跳</t>
  </si>
  <si>
    <t>三笠萱野</t>
  </si>
  <si>
    <t>三笠市立萱野中学校</t>
  </si>
  <si>
    <t>中学男子走高跳</t>
  </si>
  <si>
    <t>中学女子砲丸投(2.721kg)</t>
  </si>
  <si>
    <t>美唄市立美唄中学校</t>
  </si>
  <si>
    <t>中学男子棒高跳</t>
  </si>
  <si>
    <t>中学女子四種競技(女子)</t>
  </si>
  <si>
    <t>美唄東</t>
  </si>
  <si>
    <t>美唄市立東中学校</t>
  </si>
  <si>
    <t>中学男子走幅跳</t>
  </si>
  <si>
    <t>夕張市立夕張中学校</t>
  </si>
  <si>
    <t>中学男子砲丸投(5.000kg)</t>
  </si>
  <si>
    <t>由仁町立由仁中学校</t>
  </si>
  <si>
    <t>中学男子四種競技(男子)</t>
  </si>
  <si>
    <t>栗山町立栗山中学校</t>
  </si>
  <si>
    <t>長沼町立長沼中学校</t>
  </si>
  <si>
    <t>南幌町立南幌中学校</t>
  </si>
  <si>
    <t>月形町立月形中学校</t>
  </si>
  <si>
    <t>芦別</t>
  </si>
  <si>
    <t>芦別市立芦別中学校</t>
  </si>
  <si>
    <t>赤平</t>
  </si>
  <si>
    <t>赤平市立赤平中学校</t>
  </si>
  <si>
    <t>　</t>
  </si>
  <si>
    <t>滝川開西</t>
  </si>
  <si>
    <t>滝川市立開西中学校</t>
  </si>
  <si>
    <t>滝川明苑</t>
  </si>
  <si>
    <t>滝川市立明苑中学校</t>
  </si>
  <si>
    <t>滝川江陵</t>
  </si>
  <si>
    <t>滝川市立江陵中学校</t>
  </si>
  <si>
    <t>歌志内学園</t>
  </si>
  <si>
    <t>歌志内市立歌志内学園</t>
  </si>
  <si>
    <t>上砂川</t>
  </si>
  <si>
    <t>上砂川町立上砂川中学校</t>
  </si>
  <si>
    <t>奈井江</t>
  </si>
  <si>
    <t>奈井江町立奈井江中学校</t>
  </si>
  <si>
    <t>新十津川</t>
  </si>
  <si>
    <t>新十津川町立新十津川中学校</t>
  </si>
  <si>
    <t>浦臼</t>
  </si>
  <si>
    <t>浦臼町立浦臼中学校</t>
  </si>
  <si>
    <t>深川</t>
  </si>
  <si>
    <t>深川市立深川中学校</t>
  </si>
  <si>
    <t>深川一已</t>
  </si>
  <si>
    <t>深川市立一已中学校</t>
  </si>
  <si>
    <t>妹背牛</t>
  </si>
  <si>
    <t>妹背牛町立妹背牛中学校</t>
  </si>
  <si>
    <t>秩父別</t>
  </si>
  <si>
    <t>沼田</t>
  </si>
  <si>
    <t>沼田町立沼田中学校</t>
  </si>
  <si>
    <t>雨竜</t>
  </si>
  <si>
    <t>雨竜町立雨竜中学校</t>
  </si>
  <si>
    <t>北竜</t>
  </si>
  <si>
    <t>北竜町立北竜中学校</t>
  </si>
  <si>
    <t>岩見沢陸上クラブ</t>
  </si>
  <si>
    <t>深川陸上クラブ</t>
  </si>
  <si>
    <t>その他</t>
  </si>
  <si>
    <t>連番</t>
  </si>
  <si>
    <t>所 属(学校)
ｺｰﾄﾞNo</t>
  </si>
  <si>
    <t>所　　属
 (CSV時は
　消去）</t>
  </si>
  <si>
    <t>未使用
（空白）</t>
  </si>
  <si>
    <t>アスリート
ビブス</t>
  </si>
  <si>
    <t>氏　名
(全角ｽﾍﾟｰｽ　１)</t>
  </si>
  <si>
    <t>フリガナ
(半角ｽﾍﾟｰｽ 1)</t>
  </si>
  <si>
    <t>F 列をｺﾋﾟｰ</t>
  </si>
  <si>
    <t>管内大会は
未使用(空白)</t>
  </si>
  <si>
    <t>一括
入力</t>
  </si>
  <si>
    <t>男=1
女=2</t>
  </si>
  <si>
    <t>学年</t>
  </si>
  <si>
    <t>生年
(西暦)</t>
  </si>
  <si>
    <t>月日
(4月1日=401）</t>
  </si>
  <si>
    <t>個　人
登録地</t>
  </si>
  <si>
    <t>競技（１）
ｺｰﾄﾞ</t>
  </si>
  <si>
    <t>ｼｰｽﾞﾝﾍﾞｽﾄ</t>
  </si>
  <si>
    <t>確認用
 (CSV時は消去）</t>
  </si>
  <si>
    <t>競技（２）
ｺｰﾄﾞ</t>
  </si>
  <si>
    <t>ｼｰｽﾞﾝﾍﾞｽﾄ
()</t>
  </si>
  <si>
    <t>競技ｺｰﾄﾞ
（リレー１）</t>
  </si>
  <si>
    <t>競技ｺｰﾄﾞ
（リレー２）</t>
  </si>
  <si>
    <t>ﾘﾚｰ
ﾁｰﾑ</t>
  </si>
  <si>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</si>
  <si>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</si>
  <si>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</si>
  <si>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</si>
  <si>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</si>
  <si>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</si>
  <si>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</si>
  <si>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競技者名略称</t>
  </si>
  <si>
    <t>競技者名英字</t>
  </si>
  <si>
    <t>国籍</t>
  </si>
  <si>
    <t>性別</t>
  </si>
  <si>
    <t>生年</t>
  </si>
  <si>
    <t>月日</t>
  </si>
  <si>
    <t>個人所
属地名</t>
  </si>
  <si>
    <t>陸連
コード</t>
  </si>
  <si>
    <t>参加競技-競技コード1</t>
  </si>
  <si>
    <t>参加競技-自己記録1</t>
  </si>
  <si>
    <t>参加競技-オープン参加FLG1</t>
  </si>
  <si>
    <t>参加競技-記録FLG1</t>
  </si>
  <si>
    <t>参加競技-競技コード2</t>
  </si>
  <si>
    <t>参加競技-自己記録2</t>
  </si>
  <si>
    <t>参加競技-オープン参加FLG2</t>
  </si>
  <si>
    <t>参加競技-記録FLG2</t>
  </si>
  <si>
    <t>参加競技-競技コード3</t>
  </si>
  <si>
    <t>参加競技-自己記録3</t>
  </si>
  <si>
    <t>参加競技-オープン参加FLG3</t>
  </si>
  <si>
    <t>参加競技-記録FLG3</t>
  </si>
  <si>
    <t>参加競技-競技コード4</t>
  </si>
  <si>
    <t>参加競技-自己記録4</t>
  </si>
  <si>
    <t>参加競技-オープン参加FLG4</t>
  </si>
  <si>
    <t>参加競技-記録FLG4</t>
  </si>
  <si>
    <t>参加競技-競技コード5</t>
  </si>
  <si>
    <t>参加競技-自己記録5</t>
  </si>
  <si>
    <t>参加競技-オープン参加FLG5</t>
  </si>
  <si>
    <t>参加競技-記録FLG5</t>
  </si>
  <si>
    <t>地　区</t>
    <rPh sb="0" eb="1">
      <t>チ</t>
    </rPh>
    <rPh sb="2" eb="3">
      <t>ク</t>
    </rPh>
    <phoneticPr fontId="25"/>
  </si>
  <si>
    <t>中体連</t>
    <rPh sb="0" eb="3">
      <t>チュウタイレン</t>
    </rPh>
    <phoneticPr fontId="25"/>
  </si>
  <si>
    <t>北空知</t>
    <rPh sb="0" eb="1">
      <t>キタ</t>
    </rPh>
    <rPh sb="1" eb="3">
      <t>ソラチ</t>
    </rPh>
    <phoneticPr fontId="25"/>
  </si>
  <si>
    <t>南空知</t>
    <rPh sb="0" eb="1">
      <t>ミナミ</t>
    </rPh>
    <rPh sb="1" eb="3">
      <t>ソラチ</t>
    </rPh>
    <phoneticPr fontId="25"/>
  </si>
  <si>
    <t>上記の生徒，標題の大会に出場資格のあることを認め，承認します。</t>
    <rPh sb="6" eb="8">
      <t>ヒョウダイ</t>
    </rPh>
    <phoneticPr fontId="25"/>
  </si>
  <si>
    <t>公印</t>
    <phoneticPr fontId="25"/>
  </si>
  <si>
    <t>校長</t>
    <phoneticPr fontId="25"/>
  </si>
  <si>
    <t>代表</t>
    <phoneticPr fontId="25"/>
  </si>
  <si>
    <t>参加中学校長（地域クラブチーム代表）出場承認承諾書</t>
    <rPh sb="7" eb="9">
      <t>チイキ</t>
    </rPh>
    <rPh sb="15" eb="17">
      <t>ダイヒョウ</t>
    </rPh>
    <phoneticPr fontId="25"/>
  </si>
  <si>
    <t>09</t>
    <phoneticPr fontId="25"/>
  </si>
  <si>
    <t>10</t>
    <phoneticPr fontId="25"/>
  </si>
  <si>
    <t>11</t>
    <phoneticPr fontId="25"/>
  </si>
  <si>
    <t>12</t>
    <phoneticPr fontId="25"/>
  </si>
  <si>
    <t>岩見沢市</t>
    <rPh sb="0" eb="4">
      <t>イワミザワシ</t>
    </rPh>
    <phoneticPr fontId="25"/>
  </si>
  <si>
    <t>岩見沢市立光陵中学校</t>
    <rPh sb="0" eb="3">
      <t>イワミザワ</t>
    </rPh>
    <rPh sb="3" eb="5">
      <t>シリツ</t>
    </rPh>
    <rPh sb="5" eb="7">
      <t>コウリョウ</t>
    </rPh>
    <rPh sb="7" eb="10">
      <t>チュウガッコウ</t>
    </rPh>
    <phoneticPr fontId="25"/>
  </si>
  <si>
    <t>岩見沢市春日町1丁目10-37</t>
    <rPh sb="0" eb="4">
      <t>イワミザワシ</t>
    </rPh>
    <rPh sb="4" eb="7">
      <t>カスガチョウ</t>
    </rPh>
    <rPh sb="8" eb="10">
      <t>チョウメ</t>
    </rPh>
    <phoneticPr fontId="25"/>
  </si>
  <si>
    <t>0126-22-0037</t>
    <phoneticPr fontId="25"/>
  </si>
  <si>
    <t>空知　太郎</t>
    <rPh sb="0" eb="2">
      <t>ソラチ</t>
    </rPh>
    <rPh sb="3" eb="5">
      <t>タロウ</t>
    </rPh>
    <phoneticPr fontId="25"/>
  </si>
  <si>
    <t>090-1234-5678</t>
    <phoneticPr fontId="25"/>
  </si>
  <si>
    <t>空知　次郎</t>
    <rPh sb="0" eb="2">
      <t>ソラチ</t>
    </rPh>
    <rPh sb="3" eb="5">
      <t>ジロウ</t>
    </rPh>
    <phoneticPr fontId="25"/>
  </si>
  <si>
    <t>ｿﾗﾁ ｼﾞﾛｳ</t>
    <phoneticPr fontId="25"/>
  </si>
  <si>
    <t>1m70</t>
    <phoneticPr fontId="25"/>
  </si>
  <si>
    <t>岩見　太郎</t>
    <rPh sb="0" eb="2">
      <t>イワミ</t>
    </rPh>
    <rPh sb="3" eb="5">
      <t>タロウ</t>
    </rPh>
    <phoneticPr fontId="25"/>
  </si>
  <si>
    <r>
      <t>F</t>
    </r>
    <r>
      <rPr>
        <sz val="11"/>
        <color theme="1"/>
        <rFont val="MS Gothic"/>
        <family val="2"/>
        <charset val="128"/>
      </rPr>
      <t>スポクラブ</t>
    </r>
    <phoneticPr fontId="25"/>
  </si>
  <si>
    <t>エフパシオスポーツクラブ</t>
    <phoneticPr fontId="25"/>
  </si>
  <si>
    <t>13</t>
    <phoneticPr fontId="25"/>
  </si>
  <si>
    <t>10.11.12</t>
    <phoneticPr fontId="25"/>
  </si>
  <si>
    <t>石狩　太郎</t>
    <rPh sb="0" eb="2">
      <t>イシカリ</t>
    </rPh>
    <rPh sb="3" eb="5">
      <t>タロウ</t>
    </rPh>
    <phoneticPr fontId="25"/>
  </si>
  <si>
    <t>十勝　三郎</t>
    <rPh sb="0" eb="2">
      <t>トカチ</t>
    </rPh>
    <rPh sb="3" eb="5">
      <t>サブロウ</t>
    </rPh>
    <phoneticPr fontId="25"/>
  </si>
  <si>
    <t>札幌　健太</t>
    <rPh sb="0" eb="2">
      <t>サッポロ</t>
    </rPh>
    <rPh sb="3" eb="5">
      <t>ケンタ</t>
    </rPh>
    <phoneticPr fontId="25"/>
  </si>
  <si>
    <t>ｲｼｶﾘ ﾀﾛｳ</t>
    <phoneticPr fontId="25"/>
  </si>
  <si>
    <t>ﾄｶﾁ ｻﾌﾞﾛｳ</t>
    <phoneticPr fontId="25"/>
  </si>
  <si>
    <t>ｻｯﾎﾟﾛ ｹﾝﾀ</t>
    <phoneticPr fontId="25"/>
  </si>
  <si>
    <t>11</t>
  </si>
  <si>
    <t>12</t>
  </si>
  <si>
    <t>7m82</t>
    <phoneticPr fontId="25"/>
  </si>
  <si>
    <t>5.00.00</t>
    <phoneticPr fontId="25"/>
  </si>
  <si>
    <t>2.45.72</t>
    <phoneticPr fontId="25"/>
  </si>
  <si>
    <t>令和８年度　
第１３回北空知中体連陸上競技大会/第７８回南空知中学校陸上競技大会
参加申込書</t>
    <rPh sb="7" eb="8">
      <t>ダイ</t>
    </rPh>
    <rPh sb="10" eb="11">
      <t>カイ</t>
    </rPh>
    <rPh sb="11" eb="12">
      <t>キタ</t>
    </rPh>
    <rPh sb="12" eb="14">
      <t>ソラチ</t>
    </rPh>
    <rPh sb="14" eb="17">
      <t>チュウタイレン</t>
    </rPh>
    <rPh sb="17" eb="19">
      <t>リクジョウ</t>
    </rPh>
    <rPh sb="19" eb="21">
      <t>キョウギ</t>
    </rPh>
    <rPh sb="21" eb="23">
      <t>タイカイ</t>
    </rPh>
    <phoneticPr fontId="25"/>
  </si>
  <si>
    <t>14</t>
    <phoneticPr fontId="25"/>
  </si>
  <si>
    <t>岩見沢光陵拠点校</t>
    <rPh sb="3" eb="5">
      <t xml:space="preserve">コウリョウ </t>
    </rPh>
    <rPh sb="5" eb="8">
      <t>キョテンコウ</t>
    </rPh>
    <phoneticPr fontId="25"/>
  </si>
  <si>
    <t>砂川学園</t>
    <rPh sb="0" eb="4">
      <t xml:space="preserve">スナガワガクエン </t>
    </rPh>
    <phoneticPr fontId="25"/>
  </si>
  <si>
    <t>砂川市立砂川学園</t>
    <rPh sb="0" eb="4">
      <t xml:space="preserve">スナガワシリツｙ </t>
    </rPh>
    <rPh sb="4" eb="8">
      <t xml:space="preserve">スナガワガクエン </t>
    </rPh>
    <phoneticPr fontId="25"/>
  </si>
  <si>
    <r>
      <rPr>
        <sz val="11"/>
        <color theme="1"/>
        <rFont val="MS Gothic"/>
        <family val="2"/>
        <charset val="128"/>
      </rPr>
      <t>中学男子</t>
    </r>
    <r>
      <rPr>
        <sz val="11"/>
        <color theme="1"/>
        <rFont val="Calibri"/>
        <family val="2"/>
        <scheme val="minor"/>
      </rPr>
      <t>4X100mR</t>
    </r>
    <phoneticPr fontId="25"/>
  </si>
  <si>
    <t>4X100mR</t>
  </si>
  <si>
    <t>秩父別町立秩父別学園</t>
    <rPh sb="5" eb="8">
      <t>チップベツ</t>
    </rPh>
    <rPh sb="8" eb="10">
      <t>ガクエン</t>
    </rPh>
    <phoneticPr fontId="25"/>
  </si>
  <si>
    <t>岩見沢市立光陵中学校拠点校</t>
    <rPh sb="3" eb="5">
      <t>シリツ</t>
    </rPh>
    <rPh sb="5" eb="7">
      <t xml:space="preserve">コウリョウ </t>
    </rPh>
    <rPh sb="7" eb="10">
      <t>チュウガッコウ</t>
    </rPh>
    <rPh sb="10" eb="13">
      <t>キョテンコウ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</si>
</sst>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No,&quot;#"/>
    <numFmt numFmtId="177" formatCode="[DBNum3][$-411]0"/>
    <numFmt numFmtId="178" formatCode="0.00_ "/>
    <numFmt numFmtId="179" formatCode="&quot;半&quot;&quot;角&quot;\(\1\2\3\4\5\)"/>
    <numFmt numFmtId="180" formatCode="##&quot;枚&quot;"/>
    <numFmt numFmtId="181" formatCode="0.00_);[Red]\(0.00\)"/>
  </numFmts>
  <fonts count="37">
    <font>
      <sz val="11"/>
      <color rgb="FF000000"/>
      <name val="Calibri"/>
      <scheme val="minor"/>
    </font>
    <font>
      <sz val="11"/>
      <color theme="1"/>
      <name val="MS PMincho"/>
      <family val="1"/>
      <charset val="128"/>
    </font>
    <font>
      <sz val="10"/>
      <color theme="1"/>
      <name val="ＭＳ ゴシック"/>
      <family val="3"/>
      <charset val="128"/>
    </font>
    <font>
      <sz val="16"/>
      <color theme="1"/>
      <name val="HGｺﾞｼｯｸE"/>
      <family val="3"/>
      <charset val="128"/>
    </font>
    <font>
      <sz val="10"/>
      <color theme="1"/>
      <name val="MS PMincho"/>
      <family val="1"/>
      <charset val="128"/>
    </font>
    <font>
      <sz val="11"/>
      <name val="Calibri"/>
      <family val="2"/>
    </font>
    <font>
      <sz val="12"/>
      <color theme="1"/>
      <name val="MS PMincho"/>
      <family val="1"/>
      <charset val="128"/>
    </font>
    <font>
      <b/>
      <sz val="14"/>
      <color theme="1"/>
      <name val="MS PMincho"/>
      <family val="1"/>
      <charset val="128"/>
    </font>
    <font>
      <sz val="9"/>
      <color theme="1"/>
      <name val="MS PMincho"/>
      <family val="1"/>
      <charset val="128"/>
    </font>
    <font>
      <b/>
      <sz val="11"/>
      <color theme="1"/>
      <name val="MS PMincho"/>
      <family val="1"/>
      <charset val="128"/>
    </font>
    <font>
      <sz val="8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sz val="11"/>
      <color theme="1"/>
      <name val="MS Mincho"/>
      <family val="1"/>
      <charset val="128"/>
    </font>
    <font>
      <sz val="10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8"/>
      <color rgb="FFA5A5A5"/>
      <name val="MS Mincho"/>
      <family val="1"/>
      <charset val="128"/>
    </font>
    <font>
      <sz val="11"/>
      <color theme="1"/>
      <name val="MS PGothic"/>
      <family val="3"/>
      <charset val="128"/>
    </font>
    <font>
      <b/>
      <sz val="48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11"/>
      <color theme="1"/>
      <name val="Calibri"/>
      <family val="2"/>
      <scheme val="minor"/>
    </font>
    <font>
      <b/>
      <sz val="11"/>
      <color theme="1"/>
      <name val="ＭＳ Ｐ明朝"/>
      <family val="1"/>
      <charset val="128"/>
    </font>
    <font>
      <sz val="6"/>
      <name val="Calibri"/>
      <family val="3"/>
      <charset val="128"/>
      <scheme val="minor"/>
    </font>
    <font>
      <sz val="11"/>
      <color rgb="FF000000"/>
      <name val="Calibri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000000"/>
      <name val="Calibri"/>
      <family val="2"/>
      <scheme val="minor"/>
    </font>
    <font>
      <b/>
      <sz val="12"/>
      <color theme="1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MS Gothic"/>
      <family val="2"/>
      <charset val="128"/>
    </font>
    <font>
      <sz val="11"/>
      <color rgb="FF000000"/>
      <name val="Calibri"/>
      <family val="2"/>
    </font>
    <font>
      <b/>
      <sz val="9"/>
      <color rgb="FF000000"/>
      <name val="MS P ゴシック"/>
      <charset val="128"/>
    </font>
    <font>
      <sz val="11"/>
      <color theme="1"/>
      <name val="ＭＳ ゴシック"/>
      <family val="2"/>
      <charset val="128"/>
    </font>
    <font>
      <sz val="11"/>
      <color theme="1"/>
      <name val="Calibri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99CC"/>
        <bgColor rgb="FFFF99CC"/>
      </patternFill>
    </fill>
    <fill>
      <patternFill patternType="solid">
        <fgColor rgb="FFFFFF99"/>
        <bgColor rgb="FFFFFF99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8" tint="0.59999389629810485"/>
        <bgColor rgb="FFFF99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CFFFF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8" fillId="0" borderId="1"/>
  </cellStyleXfs>
  <cellXfs count="174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textRotation="255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5" xfId="0" applyFont="1" applyBorder="1" applyAlignment="1">
      <alignment horizontal="center" vertical="center" shrinkToFit="1"/>
    </xf>
    <xf numFmtId="177" fontId="8" fillId="0" borderId="5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textRotation="255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178" fontId="1" fillId="0" borderId="9" xfId="0" applyNumberFormat="1" applyFont="1" applyBorder="1" applyAlignment="1">
      <alignment horizontal="right" vertical="center" shrinkToFit="1"/>
    </xf>
    <xf numFmtId="179" fontId="1" fillId="0" borderId="5" xfId="0" applyNumberFormat="1" applyFont="1" applyBorder="1" applyAlignment="1">
      <alignment horizontal="center" vertical="center" shrinkToFit="1"/>
    </xf>
    <xf numFmtId="179" fontId="8" fillId="0" borderId="5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58" fontId="12" fillId="0" borderId="4" xfId="0" applyNumberFormat="1" applyFont="1" applyBorder="1" applyAlignment="1">
      <alignment wrapText="1"/>
    </xf>
    <xf numFmtId="58" fontId="12" fillId="0" borderId="0" xfId="0" applyNumberFormat="1" applyFont="1" applyAlignment="1">
      <alignment wrapText="1"/>
    </xf>
    <xf numFmtId="0" fontId="4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76" fontId="1" fillId="3" borderId="1" xfId="0" applyNumberFormat="1" applyFont="1" applyFill="1" applyBorder="1" applyAlignment="1">
      <alignment vertical="center" shrinkToFit="1"/>
    </xf>
    <xf numFmtId="0" fontId="1" fillId="3" borderId="1" xfId="0" applyFont="1" applyFill="1" applyBorder="1" applyAlignment="1">
      <alignment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left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10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10" fillId="0" borderId="0" xfId="0" applyFont="1" applyAlignment="1">
      <alignment vertical="center"/>
    </xf>
    <xf numFmtId="0" fontId="10" fillId="3" borderId="1" xfId="0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14" fontId="15" fillId="3" borderId="1" xfId="0" applyNumberFormat="1" applyFont="1" applyFill="1" applyBorder="1" applyAlignment="1">
      <alignment wrapText="1"/>
    </xf>
    <xf numFmtId="0" fontId="16" fillId="0" borderId="0" xfId="0" applyFont="1" applyAlignment="1">
      <alignment vertical="center" shrinkToFit="1"/>
    </xf>
    <xf numFmtId="0" fontId="18" fillId="0" borderId="22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8" fillId="0" borderId="22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4" xfId="0" applyFont="1" applyBorder="1" applyAlignment="1">
      <alignment vertical="center" shrinkToFit="1"/>
    </xf>
    <xf numFmtId="0" fontId="20" fillId="4" borderId="5" xfId="0" applyFont="1" applyFill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20" fillId="4" borderId="25" xfId="0" applyFont="1" applyFill="1" applyBorder="1" applyAlignment="1">
      <alignment horizontal="center" vertical="center" shrinkToFit="1"/>
    </xf>
    <xf numFmtId="38" fontId="21" fillId="0" borderId="26" xfId="0" applyNumberFormat="1" applyFont="1" applyBorder="1" applyAlignment="1">
      <alignment horizontal="center" vertical="center" shrinkToFit="1"/>
    </xf>
    <xf numFmtId="0" fontId="20" fillId="4" borderId="29" xfId="0" applyFont="1" applyFill="1" applyBorder="1" applyAlignment="1">
      <alignment horizontal="center" vertical="center" shrinkToFit="1"/>
    </xf>
    <xf numFmtId="38" fontId="21" fillId="0" borderId="30" xfId="0" applyNumberFormat="1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0" fillId="4" borderId="38" xfId="0" applyFont="1" applyFill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textRotation="255" shrinkToFit="1"/>
    </xf>
    <xf numFmtId="0" fontId="18" fillId="0" borderId="6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right" vertical="center" shrinkToFit="1"/>
    </xf>
    <xf numFmtId="0" fontId="1" fillId="0" borderId="1" xfId="0" applyFont="1" applyBorder="1" applyAlignment="1">
      <alignment vertical="center" shrinkToFit="1"/>
    </xf>
    <xf numFmtId="49" fontId="1" fillId="0" borderId="1" xfId="0" quotePrefix="1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shrinkToFit="1"/>
    </xf>
    <xf numFmtId="0" fontId="10" fillId="0" borderId="1" xfId="0" applyFont="1" applyBorder="1"/>
    <xf numFmtId="0" fontId="1" fillId="0" borderId="5" xfId="0" applyFont="1" applyBorder="1" applyAlignment="1">
      <alignment vertical="center" shrinkToFi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3" fillId="0" borderId="7" xfId="0" applyFont="1" applyBorder="1" applyAlignment="1">
      <alignment vertical="center" shrinkToFit="1"/>
    </xf>
    <xf numFmtId="0" fontId="31" fillId="0" borderId="0" xfId="0" applyFont="1" applyAlignment="1">
      <alignment vertical="center"/>
    </xf>
    <xf numFmtId="0" fontId="4" fillId="7" borderId="5" xfId="0" applyFont="1" applyFill="1" applyBorder="1" applyAlignment="1">
      <alignment horizontal="center" vertical="center" shrinkToFit="1"/>
    </xf>
    <xf numFmtId="0" fontId="8" fillId="7" borderId="5" xfId="0" applyFont="1" applyFill="1" applyBorder="1" applyAlignment="1">
      <alignment horizontal="center" vertical="center" shrinkToFit="1"/>
    </xf>
    <xf numFmtId="0" fontId="4" fillId="7" borderId="8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 shrinkToFit="1"/>
    </xf>
    <xf numFmtId="0" fontId="9" fillId="7" borderId="5" xfId="0" applyFont="1" applyFill="1" applyBorder="1" applyAlignment="1">
      <alignment horizontal="center" vertical="center" shrinkToFit="1"/>
    </xf>
    <xf numFmtId="0" fontId="23" fillId="0" borderId="1" xfId="1" applyFont="1" applyAlignment="1">
      <alignment vertical="center"/>
    </xf>
    <xf numFmtId="0" fontId="16" fillId="0" borderId="1" xfId="1" applyFont="1" applyAlignment="1">
      <alignment horizontal="center" vertical="center" wrapText="1"/>
    </xf>
    <xf numFmtId="0" fontId="16" fillId="0" borderId="1" xfId="1" applyFont="1" applyAlignment="1">
      <alignment vertical="center" wrapText="1"/>
    </xf>
    <xf numFmtId="0" fontId="16" fillId="0" borderId="1" xfId="1" applyFont="1" applyAlignment="1">
      <alignment horizontal="center" vertical="center"/>
    </xf>
    <xf numFmtId="0" fontId="16" fillId="5" borderId="1" xfId="1" applyFont="1" applyFill="1" applyAlignment="1">
      <alignment vertical="center" wrapText="1"/>
    </xf>
    <xf numFmtId="0" fontId="16" fillId="5" borderId="1" xfId="1" applyFont="1" applyFill="1" applyAlignment="1">
      <alignment vertical="center"/>
    </xf>
    <xf numFmtId="0" fontId="16" fillId="6" borderId="1" xfId="1" applyFont="1" applyFill="1" applyAlignment="1">
      <alignment vertical="center" wrapText="1"/>
    </xf>
    <xf numFmtId="0" fontId="16" fillId="6" borderId="1" xfId="1" applyFont="1" applyFill="1" applyAlignment="1">
      <alignment vertical="center"/>
    </xf>
    <xf numFmtId="0" fontId="28" fillId="0" borderId="1" xfId="1" applyAlignment="1">
      <alignment vertical="center"/>
    </xf>
    <xf numFmtId="0" fontId="16" fillId="0" borderId="1" xfId="1" applyFont="1" applyAlignment="1">
      <alignment vertical="top"/>
    </xf>
    <xf numFmtId="0" fontId="16" fillId="0" borderId="1" xfId="1" applyFont="1" applyAlignment="1">
      <alignment horizontal="center" vertical="top"/>
    </xf>
    <xf numFmtId="0" fontId="16" fillId="0" borderId="1" xfId="1" applyFont="1" applyAlignment="1">
      <alignment vertical="top" wrapText="1"/>
    </xf>
    <xf numFmtId="0" fontId="16" fillId="0" borderId="1" xfId="1" applyFont="1" applyAlignment="1">
      <alignment horizontal="center" vertical="top" wrapText="1"/>
    </xf>
    <xf numFmtId="181" fontId="16" fillId="0" borderId="1" xfId="1" applyNumberFormat="1" applyFont="1" applyAlignment="1">
      <alignment horizontal="right" vertical="center"/>
    </xf>
    <xf numFmtId="178" fontId="16" fillId="0" borderId="1" xfId="1" applyNumberFormat="1" applyFont="1" applyAlignment="1">
      <alignment horizontal="center" vertical="center"/>
    </xf>
    <xf numFmtId="0" fontId="22" fillId="0" borderId="1" xfId="1" applyFont="1" applyAlignment="1">
      <alignment vertical="center"/>
    </xf>
    <xf numFmtId="0" fontId="22" fillId="0" borderId="1" xfId="1" applyFont="1" applyAlignment="1">
      <alignment horizontal="center" vertical="center"/>
    </xf>
    <xf numFmtId="181" fontId="22" fillId="0" borderId="1" xfId="1" applyNumberFormat="1" applyFont="1" applyAlignment="1">
      <alignment horizontal="right" vertical="center"/>
    </xf>
    <xf numFmtId="0" fontId="32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58" fontId="12" fillId="0" borderId="16" xfId="0" applyNumberFormat="1" applyFont="1" applyBorder="1" applyAlignment="1">
      <alignment horizontal="left" wrapText="1"/>
    </xf>
    <xf numFmtId="0" fontId="1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shrinkToFit="1"/>
    </xf>
    <xf numFmtId="0" fontId="4" fillId="7" borderId="2" xfId="0" applyFont="1" applyFill="1" applyBorder="1" applyAlignment="1">
      <alignment horizontal="center" vertical="center" shrinkToFit="1"/>
    </xf>
    <xf numFmtId="0" fontId="5" fillId="8" borderId="6" xfId="0" applyFont="1" applyFill="1" applyBorder="1" applyAlignment="1">
      <alignment vertical="center"/>
    </xf>
    <xf numFmtId="0" fontId="5" fillId="8" borderId="3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/>
    </xf>
    <xf numFmtId="178" fontId="6" fillId="0" borderId="13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wrapText="1"/>
    </xf>
    <xf numFmtId="0" fontId="5" fillId="0" borderId="1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7" fillId="9" borderId="2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29" fillId="0" borderId="0" xfId="0" applyFont="1" applyAlignment="1">
      <alignment horizontal="center" vertical="top" wrapText="1" shrinkToFit="1"/>
    </xf>
    <xf numFmtId="0" fontId="30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22" fillId="0" borderId="11" xfId="0" applyFont="1" applyBorder="1" applyAlignment="1">
      <alignment horizontal="right" vertical="center" shrinkToFit="1"/>
    </xf>
    <xf numFmtId="0" fontId="20" fillId="0" borderId="35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/>
    </xf>
    <xf numFmtId="180" fontId="21" fillId="0" borderId="44" xfId="0" applyNumberFormat="1" applyFont="1" applyBorder="1" applyAlignment="1">
      <alignment horizontal="center" vertical="center" shrinkToFit="1"/>
    </xf>
    <xf numFmtId="0" fontId="5" fillId="0" borderId="43" xfId="0" applyFont="1" applyBorder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1" fillId="0" borderId="2" xfId="0" applyFont="1" applyBorder="1" applyAlignment="1">
      <alignment horizontal="center" vertical="center" shrinkToFit="1"/>
    </xf>
    <xf numFmtId="0" fontId="20" fillId="4" borderId="23" xfId="0" applyFont="1" applyFill="1" applyBorder="1" applyAlignment="1">
      <alignment horizontal="center" vertical="center" textRotation="255" shrinkToFit="1"/>
    </xf>
    <xf numFmtId="0" fontId="5" fillId="0" borderId="27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20" fillId="4" borderId="24" xfId="0" applyFont="1" applyFill="1" applyBorder="1" applyAlignment="1">
      <alignment horizontal="center" vertical="center" textRotation="255" shrinkToFit="1"/>
    </xf>
    <xf numFmtId="0" fontId="5" fillId="0" borderId="28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38" fontId="20" fillId="0" borderId="15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38" fontId="20" fillId="0" borderId="34" xfId="0" applyNumberFormat="1" applyFont="1" applyBorder="1" applyAlignment="1">
      <alignment horizontal="center" vertical="center" shrinkToFit="1"/>
    </xf>
    <xf numFmtId="0" fontId="20" fillId="4" borderId="33" xfId="0" applyFont="1" applyFill="1" applyBorder="1" applyAlignment="1">
      <alignment horizontal="center" vertical="center" textRotation="255" shrinkToFit="1"/>
    </xf>
    <xf numFmtId="0" fontId="5" fillId="0" borderId="37" xfId="0" applyFont="1" applyBorder="1" applyAlignment="1">
      <alignment vertical="center"/>
    </xf>
    <xf numFmtId="0" fontId="20" fillId="4" borderId="41" xfId="0" applyFont="1" applyFill="1" applyBorder="1" applyAlignment="1">
      <alignment horizontal="center" vertical="center" textRotation="255" shrinkToFit="1"/>
    </xf>
    <xf numFmtId="0" fontId="20" fillId="4" borderId="42" xfId="0" applyFont="1" applyFill="1" applyBorder="1" applyAlignment="1">
      <alignment horizontal="center" vertical="center" shrinkToFit="1"/>
    </xf>
    <xf numFmtId="0" fontId="5" fillId="0" borderId="45" xfId="0" applyFont="1" applyBorder="1" applyAlignment="1">
      <alignment vertical="center"/>
    </xf>
    <xf numFmtId="0" fontId="20" fillId="4" borderId="46" xfId="0" applyFont="1" applyFill="1" applyBorder="1" applyAlignment="1">
      <alignment horizontal="center" vertical="center" shrinkToFit="1"/>
    </xf>
    <xf numFmtId="0" fontId="5" fillId="0" borderId="34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31" fillId="0" borderId="0" xfId="0" applyFont="1" applyFill="1" applyAlignment="1">
      <alignment vertical="center"/>
    </xf>
  </cellXfs>
  <cellStyles count="2">
    <cellStyle name="標準" xfId="0" builtinId="0"/>
    <cellStyle name="標準 2" xfId="1" xr:uid="{64A7F327-7228-48B1-ADB7-91AB4A53E7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12</xdr:row>
      <xdr:rowOff>66675</xdr:rowOff>
    </xdr:from>
    <xdr:ext cx="314325" cy="200025"/>
    <xdr:sp macro="" textlink="">
      <xdr:nvSpPr>
        <xdr:cNvPr id="2" name="Shape 7">
          <a:extLst>
            <a:ext uri="{FF2B5EF4-FFF2-40B4-BE49-F238E27FC236}">
              <a16:creationId xmlns:a16="http://schemas.microsoft.com/office/drawing/2014/main" id="{B0479AD4-2467-4E4C-B458-ABC3D42F824E}"/>
            </a:ext>
          </a:extLst>
        </xdr:cNvPr>
        <xdr:cNvSpPr txBox="1"/>
      </xdr:nvSpPr>
      <xdr:spPr>
        <a:xfrm>
          <a:off x="3752850" y="3771900"/>
          <a:ext cx="314325" cy="2000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学年</a:t>
          </a:r>
          <a:endParaRPr sz="1400"/>
        </a:p>
      </xdr:txBody>
    </xdr:sp>
    <xdr:clientData fLocksWithSheet="0"/>
  </xdr:oneCellAnchor>
  <xdr:oneCellAnchor>
    <xdr:from>
      <xdr:col>20</xdr:col>
      <xdr:colOff>0</xdr:colOff>
      <xdr:row>9</xdr:row>
      <xdr:rowOff>0</xdr:rowOff>
    </xdr:from>
    <xdr:ext cx="5676900" cy="977265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5EED945E-E617-4B2F-A9FA-CFABA8AA67D6}"/>
            </a:ext>
          </a:extLst>
        </xdr:cNvPr>
        <xdr:cNvSpPr txBox="1"/>
      </xdr:nvSpPr>
      <xdr:spPr>
        <a:xfrm>
          <a:off x="8134350" y="2905125"/>
          <a:ext cx="5676900" cy="9772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FF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※入力の際の注意事項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・今年度，空知陸協主催大会で購入したアスリートビブスを持っている生徒は，番号を入力してください。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　購入していない（貸出希望）の生徒は空欄のままにします。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・生年月日、学年、参加種目、リレーはリストから選択してください。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・リレーにエントリーする選手（６名以内）は「１」を選択します。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>
              <a:latin typeface="Calibri"/>
              <a:ea typeface="Calibri"/>
              <a:cs typeface="Calibri"/>
              <a:sym typeface="Calibri"/>
            </a:rPr>
            <a:t>・氏名は苗字＋名前で５文字になるようにスペースを適当に入れてください。６文字以上になる場合はスペースを入れず入力してください。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・ﾌﾘｶﾞﾅの苗字と名前の間にはスペースを入れてください。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000"/>
            <a:buFont typeface="Calibri"/>
            <a:buNone/>
          </a:pPr>
          <a:r>
            <a:rPr lang="en-US" sz="1000" b="0" i="0">
              <a:latin typeface="Calibri"/>
              <a:ea typeface="Calibri"/>
              <a:cs typeface="Calibri"/>
              <a:sym typeface="Calibri"/>
            </a:rPr>
            <a:t>・生年は西暦の下ふたけたをリストから選択して下さい。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・学年はクラブチームについては「J1」から「J3」を選択してください。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・自己最高記録は必ず入力してください。校内での計測値でもかまいません。また、半角で入力してください。</a:t>
          </a:r>
          <a:endParaRPr sz="1100" b="0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   ①ベスト記録で番組編成しますので、必ず入力してください。</a:t>
          </a:r>
          <a:endParaRPr sz="1100" b="0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   ②半角数字と半角記号で入力してください。</a:t>
          </a:r>
          <a:endParaRPr sz="1100" b="0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   ③以下の記入例で必ず入力してください。</a:t>
          </a:r>
          <a:endParaRPr sz="1100" b="0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     【入力例】　　　</a:t>
          </a:r>
          <a:endParaRPr sz="1100" b="0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      </a:t>
          </a:r>
          <a:r>
            <a:rPr lang="en-US" sz="1100" b="0" i="0" u="none" strike="noStrike" cap="non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電気計時　　　10秒10　→　10.10　　　1分59秒00　→　1.59.00　　　15分30秒54　→　15.30.54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        手動計時　　　10秒1   →　10.1      1分59秒0   →　1.59.0</a:t>
          </a:r>
          <a:endParaRPr sz="1100" b="0" i="0" u="none" strike="noStrike" cap="none">
            <a:solidFill>
              <a:srgbClr val="FF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        距離・高さ　 　 4m43 →4m43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        得点　　　　　　5343点　→　5343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12</xdr:row>
      <xdr:rowOff>66675</xdr:rowOff>
    </xdr:from>
    <xdr:ext cx="314325" cy="200025"/>
    <xdr:sp macro="" textlink="">
      <xdr:nvSpPr>
        <xdr:cNvPr id="2" name="Shape 7">
          <a:extLst>
            <a:ext uri="{FF2B5EF4-FFF2-40B4-BE49-F238E27FC236}">
              <a16:creationId xmlns:a16="http://schemas.microsoft.com/office/drawing/2014/main" id="{C3D54D77-4147-429E-AE08-56F2A2107051}"/>
            </a:ext>
          </a:extLst>
        </xdr:cNvPr>
        <xdr:cNvSpPr txBox="1"/>
      </xdr:nvSpPr>
      <xdr:spPr>
        <a:xfrm>
          <a:off x="3752850" y="3771900"/>
          <a:ext cx="314325" cy="2000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学年</a:t>
          </a:r>
          <a:endParaRPr sz="1400"/>
        </a:p>
      </xdr:txBody>
    </xdr:sp>
    <xdr:clientData fLocksWithSheet="0"/>
  </xdr:oneCellAnchor>
  <xdr:oneCellAnchor>
    <xdr:from>
      <xdr:col>19</xdr:col>
      <xdr:colOff>0</xdr:colOff>
      <xdr:row>9</xdr:row>
      <xdr:rowOff>0</xdr:rowOff>
    </xdr:from>
    <xdr:ext cx="5676900" cy="977265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600E43DF-7DB3-F6D6-FA36-81AA46C54F06}"/>
            </a:ext>
          </a:extLst>
        </xdr:cNvPr>
        <xdr:cNvSpPr txBox="1"/>
      </xdr:nvSpPr>
      <xdr:spPr>
        <a:xfrm>
          <a:off x="8661400" y="2857500"/>
          <a:ext cx="5676900" cy="9772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FF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※入力の際の注意事項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・今年度，空知陸協主催大会で購入したアスリートビブスを持っている生徒は，番号を入力してください。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　購入していない（貸出希望）の生徒は空欄のままにします。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・生年月日、学年、参加種目、リレーはリストから選択してください。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・リレーにエントリーする選手（６名以内）は「１」を選択します。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>
              <a:latin typeface="Calibri"/>
              <a:ea typeface="Calibri"/>
              <a:cs typeface="Calibri"/>
              <a:sym typeface="Calibri"/>
            </a:rPr>
            <a:t>・氏名は苗字＋名前で５文字になるようにスペースを適当に入れてください。６文字以上になる場合はスペースを入れず入力してください。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・ﾌﾘｶﾞﾅの苗字と名前の間にはスペースを入れてください。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000"/>
            <a:buFont typeface="Calibri"/>
            <a:buNone/>
          </a:pPr>
          <a:r>
            <a:rPr lang="en-US" sz="1000" b="0" i="0">
              <a:latin typeface="Calibri"/>
              <a:ea typeface="Calibri"/>
              <a:cs typeface="Calibri"/>
              <a:sym typeface="Calibri"/>
            </a:rPr>
            <a:t>・生年は西暦の下ふたけたをリストから選択して下さい。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・学年はクラブチームについては「J1」から「J3」を選択してください。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・自己最高記録は必ず入力してください。校内での計測値でもかまいません。また、半角で入力してください。</a:t>
          </a:r>
          <a:endParaRPr sz="1100" b="0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   ①ベスト記録で番組編成しますので、必ず入力してください。</a:t>
          </a:r>
          <a:endParaRPr sz="1100" b="0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   ②半角数字と半角記号で入力してください。</a:t>
          </a:r>
          <a:endParaRPr sz="1100" b="0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   ③以下の記入例で必ず入力してください。</a:t>
          </a:r>
          <a:endParaRPr sz="1100" b="0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     【入力例】　　　</a:t>
          </a:r>
          <a:endParaRPr sz="1100" b="0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      </a:t>
          </a:r>
          <a:r>
            <a:rPr lang="en-US" sz="1100" b="0" i="0" u="none" strike="noStrike" cap="non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電気計時　　　10秒10　→　10.10　　　1分59秒00　→　1.59.00　　　15分30秒54　→　15.30.54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        手動計時　　　10秒1   →　10.1      1分59秒0   →　1.59.0</a:t>
          </a:r>
          <a:endParaRPr sz="1100" b="0" i="0" u="none" strike="noStrike" cap="none">
            <a:solidFill>
              <a:srgbClr val="FF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        距離・高さ　 　 4m43 →4m43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        得点　　　　　　5343点　→　5343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12</xdr:row>
      <xdr:rowOff>66675</xdr:rowOff>
    </xdr:from>
    <xdr:ext cx="314325" cy="2000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88838" y="3679988"/>
          <a:ext cx="314325" cy="2000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学年</a:t>
          </a:r>
          <a:endParaRPr sz="1400"/>
        </a:p>
      </xdr:txBody>
    </xdr:sp>
    <xdr:clientData fLocksWithSheet="0"/>
  </xdr:oneCellAnchor>
  <xdr:oneCellAnchor>
    <xdr:from>
      <xdr:col>19</xdr:col>
      <xdr:colOff>0</xdr:colOff>
      <xdr:row>9</xdr:row>
      <xdr:rowOff>0</xdr:rowOff>
    </xdr:from>
    <xdr:ext cx="5676900" cy="977265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D95AA53D-2FDA-75FF-9C9E-A6894BD9DCBC}"/>
            </a:ext>
          </a:extLst>
        </xdr:cNvPr>
        <xdr:cNvSpPr txBox="1"/>
      </xdr:nvSpPr>
      <xdr:spPr>
        <a:xfrm>
          <a:off x="8661400" y="2857500"/>
          <a:ext cx="5676900" cy="9772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FF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※入力の際の注意事項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・今年度，空知陸協主催大会で購入したアスリートビブスを持っている生徒は，番号を入力してください。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　購入していない（貸出希望）の生徒は空欄のままにします。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・生年月日、学年、参加種目、リレーはリストから選択してください。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・リレーにエントリーする選手（６名以内）は「１」を選択します。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>
              <a:latin typeface="Calibri"/>
              <a:ea typeface="Calibri"/>
              <a:cs typeface="Calibri"/>
              <a:sym typeface="Calibri"/>
            </a:rPr>
            <a:t>・氏名は苗字＋名前で５文字になるようにスペースを適当に入れてください。６文字以上になる場合はスペースを入れず入力してください。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・ﾌﾘｶﾞﾅの苗字と名前の間にはスペースを入れてください。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000"/>
            <a:buFont typeface="Calibri"/>
            <a:buNone/>
          </a:pPr>
          <a:r>
            <a:rPr lang="en-US" sz="1000" b="0" i="0">
              <a:latin typeface="Calibri"/>
              <a:ea typeface="Calibri"/>
              <a:cs typeface="Calibri"/>
              <a:sym typeface="Calibri"/>
            </a:rPr>
            <a:t>・生年は西暦の下ふたけたをリストから選択して下さい。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・学年はクラブチームについては「J1」から「J3」を選択してください。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・自己最高記録は必ず入力してください。校内での計測値でもかまいません。また、半角で入力してください。</a:t>
          </a:r>
          <a:endParaRPr sz="1100" b="0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   ①ベスト記録で番組編成しますので、必ず入力してください。</a:t>
          </a:r>
          <a:endParaRPr sz="1100" b="0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   ②半角数字と半角記号で入力してください。</a:t>
          </a:r>
          <a:endParaRPr sz="1100" b="0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   ③以下の記入例で必ず入力してください。</a:t>
          </a:r>
          <a:endParaRPr sz="1100" b="0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     【入力例】　　　</a:t>
          </a:r>
          <a:endParaRPr sz="1100" b="0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      </a:t>
          </a:r>
          <a:r>
            <a:rPr lang="en-US" sz="1100" b="0" i="0" u="none" strike="noStrike" cap="non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電気計時　　　10秒10　→　10.10　　　1分59秒00　→　1.59.00　　　15分30秒54　→　15.30.54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        手動計時　　　10秒1   →　10.1      1分59秒0   →　1.59.0</a:t>
          </a:r>
          <a:endParaRPr sz="1100" b="0" i="0" u="none" strike="noStrike" cap="none">
            <a:solidFill>
              <a:srgbClr val="FF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        距離・高さ　 　 4m43 →4m43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        得点　　　　　　5343点　→　5343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47625</xdr:rowOff>
    </xdr:from>
    <xdr:ext cx="6115050" cy="109061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28BA-1680-4661-8821-0D37AF92A947}">
  <sheetPr>
    <tabColor rgb="FF92D050"/>
  </sheetPr>
  <dimension ref="A1:AE43"/>
  <sheetViews>
    <sheetView view="pageBreakPreview" zoomScaleNormal="100" zoomScaleSheetLayoutView="100" workbookViewId="0">
      <selection sqref="A1:R1"/>
    </sheetView>
  </sheetViews>
  <sheetFormatPr defaultColWidth="14.42578125" defaultRowHeight="15" customHeight="1"/>
  <cols>
    <col min="1" max="1" width="4.42578125" customWidth="1"/>
    <col min="2" max="2" width="7" customWidth="1"/>
    <col min="3" max="3" width="17.28515625" customWidth="1"/>
    <col min="4" max="4" width="11.85546875" customWidth="1"/>
    <col min="5" max="6" width="2.85546875" customWidth="1"/>
    <col min="7" max="7" width="2" customWidth="1"/>
    <col min="8" max="8" width="2.85546875" customWidth="1"/>
    <col min="9" max="9" width="2" customWidth="1"/>
    <col min="10" max="10" width="2.85546875" customWidth="1"/>
    <col min="11" max="12" width="7.7109375" hidden="1" customWidth="1"/>
    <col min="13" max="13" width="4.7109375" customWidth="1"/>
    <col min="14" max="14" width="10.7109375" customWidth="1"/>
    <col min="15" max="15" width="9" customWidth="1"/>
    <col min="16" max="16" width="10.7109375" customWidth="1"/>
    <col min="17" max="17" width="9" customWidth="1"/>
    <col min="18" max="18" width="6.28515625" customWidth="1"/>
    <col min="19" max="19" width="7.28515625" customWidth="1"/>
    <col min="20" max="20" width="8.28515625" customWidth="1"/>
    <col min="21" max="21" width="4.42578125" customWidth="1"/>
    <col min="22" max="23" width="8.140625" customWidth="1"/>
    <col min="24" max="26" width="3.42578125" customWidth="1"/>
    <col min="27" max="27" width="6.42578125" customWidth="1"/>
    <col min="28" max="31" width="9" customWidth="1"/>
  </cols>
  <sheetData>
    <row r="1" spans="1:31" ht="60" customHeight="1">
      <c r="A1" s="137" t="s">
        <v>252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34"/>
      <c r="T1" s="35"/>
      <c r="U1" s="73"/>
      <c r="V1" s="73"/>
      <c r="W1" s="74"/>
      <c r="X1" s="2"/>
      <c r="Y1" s="2"/>
      <c r="Z1" s="2"/>
      <c r="AA1" s="2"/>
      <c r="AB1" s="2"/>
      <c r="AC1" s="2"/>
      <c r="AD1" s="2"/>
      <c r="AE1" s="2"/>
    </row>
    <row r="2" spans="1:31" ht="19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35"/>
      <c r="T2" s="35"/>
      <c r="U2" s="73"/>
      <c r="V2" s="73"/>
      <c r="W2" s="74"/>
      <c r="X2" s="2"/>
      <c r="Y2" s="2"/>
      <c r="Z2" s="2"/>
      <c r="AA2" s="2"/>
      <c r="AB2" s="2"/>
      <c r="AC2" s="2"/>
      <c r="AD2" s="2"/>
      <c r="AE2" s="2"/>
    </row>
    <row r="3" spans="1:31" ht="26.25" customHeight="1">
      <c r="A3" s="132" t="s">
        <v>214</v>
      </c>
      <c r="B3" s="127"/>
      <c r="C3" s="5" t="s">
        <v>217</v>
      </c>
      <c r="D3" s="6" t="s">
        <v>215</v>
      </c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4"/>
      <c r="R3" s="4"/>
      <c r="S3" s="35"/>
      <c r="T3" s="35"/>
      <c r="U3" s="73"/>
      <c r="V3" s="73"/>
      <c r="W3" s="74"/>
      <c r="X3" s="2"/>
      <c r="Y3" s="2"/>
      <c r="Z3" s="2"/>
      <c r="AA3" s="2"/>
      <c r="AB3" s="2"/>
      <c r="AC3" s="2"/>
      <c r="AD3" s="2"/>
      <c r="AE3" s="2"/>
    </row>
    <row r="4" spans="1:31" ht="25.5" customHeight="1">
      <c r="A4" s="132" t="s">
        <v>0</v>
      </c>
      <c r="B4" s="127"/>
      <c r="C4" s="117" t="s">
        <v>227</v>
      </c>
      <c r="D4" s="118"/>
      <c r="E4" s="7"/>
      <c r="F4" s="7"/>
      <c r="G4" s="7"/>
      <c r="H4" s="7"/>
      <c r="I4" s="7"/>
      <c r="J4" s="7"/>
      <c r="K4" s="7"/>
      <c r="L4" s="7"/>
      <c r="M4" s="8"/>
      <c r="N4" s="9" t="s">
        <v>1</v>
      </c>
      <c r="O4" s="10" t="s">
        <v>7</v>
      </c>
      <c r="P4" s="133" t="s">
        <v>231</v>
      </c>
      <c r="Q4" s="126"/>
      <c r="R4" s="127"/>
      <c r="S4" s="35"/>
      <c r="T4" s="35"/>
      <c r="U4" s="73"/>
      <c r="V4" s="73"/>
      <c r="W4" s="74"/>
      <c r="X4" s="2"/>
      <c r="Y4" s="2"/>
      <c r="Z4" s="2"/>
      <c r="AA4" s="2"/>
      <c r="AB4" s="2"/>
      <c r="AC4" s="2"/>
      <c r="AD4" s="2"/>
      <c r="AE4" s="2"/>
    </row>
    <row r="5" spans="1:31" ht="25.5" customHeight="1">
      <c r="A5" s="132" t="s">
        <v>2</v>
      </c>
      <c r="B5" s="127"/>
      <c r="C5" s="117" t="s">
        <v>228</v>
      </c>
      <c r="D5" s="118"/>
      <c r="E5" s="11"/>
      <c r="F5" s="11"/>
      <c r="G5" s="11"/>
      <c r="H5" s="11"/>
      <c r="I5" s="11"/>
      <c r="J5" s="11"/>
      <c r="K5" s="11"/>
      <c r="L5" s="11"/>
      <c r="M5" s="8"/>
      <c r="N5" s="9" t="s">
        <v>3</v>
      </c>
      <c r="O5" s="133" t="s">
        <v>232</v>
      </c>
      <c r="P5" s="126"/>
      <c r="Q5" s="126"/>
      <c r="R5" s="127"/>
      <c r="S5" s="35"/>
      <c r="T5" s="35"/>
      <c r="U5" s="73"/>
      <c r="V5" s="73"/>
      <c r="W5" s="74"/>
      <c r="X5" s="2"/>
      <c r="Y5" s="2"/>
      <c r="Z5" s="2"/>
      <c r="AA5" s="2"/>
      <c r="AB5" s="2"/>
      <c r="AC5" s="2"/>
      <c r="AD5" s="2"/>
      <c r="AE5" s="2"/>
    </row>
    <row r="6" spans="1:31" ht="25.5" customHeight="1">
      <c r="A6" s="132" t="s">
        <v>4</v>
      </c>
      <c r="B6" s="127"/>
      <c r="C6" s="133" t="s">
        <v>229</v>
      </c>
      <c r="D6" s="134"/>
      <c r="E6" s="12"/>
      <c r="F6" s="7"/>
      <c r="G6" s="7"/>
      <c r="H6" s="7"/>
      <c r="I6" s="7"/>
      <c r="J6" s="7"/>
      <c r="K6" s="7"/>
      <c r="L6" s="7"/>
      <c r="M6" s="7"/>
      <c r="N6" s="7"/>
      <c r="O6" s="13"/>
      <c r="P6" s="11"/>
      <c r="Q6" s="7"/>
      <c r="R6" s="7"/>
      <c r="S6" s="35"/>
      <c r="T6" s="35"/>
      <c r="U6" s="73"/>
      <c r="V6" s="73"/>
      <c r="W6" s="74"/>
      <c r="X6" s="75"/>
      <c r="Y6" s="75"/>
      <c r="Z6" s="75"/>
      <c r="AA6" s="75"/>
      <c r="AB6" s="75"/>
      <c r="AC6" s="75"/>
      <c r="AD6" s="75"/>
      <c r="AE6" s="75"/>
    </row>
    <row r="7" spans="1:31" ht="25.5" customHeight="1">
      <c r="A7" s="132" t="s">
        <v>5</v>
      </c>
      <c r="B7" s="127"/>
      <c r="C7" s="133" t="s">
        <v>230</v>
      </c>
      <c r="D7" s="134"/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35"/>
      <c r="T7" s="35"/>
      <c r="U7" s="73"/>
      <c r="V7" s="73"/>
      <c r="W7" s="74"/>
      <c r="X7" s="75"/>
      <c r="Y7" s="75"/>
      <c r="Z7" s="75"/>
      <c r="AA7" s="75"/>
      <c r="AB7" s="75"/>
      <c r="AC7" s="75"/>
      <c r="AD7" s="75"/>
      <c r="AE7" s="75"/>
    </row>
    <row r="8" spans="1:31" ht="10.5" customHeight="1">
      <c r="A8" s="4"/>
      <c r="B8" s="4"/>
      <c r="C8" s="1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35"/>
      <c r="T8" s="35"/>
      <c r="U8" s="73"/>
      <c r="V8" s="73"/>
      <c r="W8" s="74"/>
      <c r="X8" s="75"/>
      <c r="Y8" s="75"/>
      <c r="Z8" s="75"/>
      <c r="AA8" s="75"/>
      <c r="AB8" s="75"/>
      <c r="AC8" s="75"/>
      <c r="AD8" s="75"/>
      <c r="AE8" s="75"/>
    </row>
    <row r="9" spans="1:31" ht="10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35"/>
      <c r="T9" s="35"/>
      <c r="U9" s="73"/>
      <c r="V9" s="73"/>
      <c r="W9" s="74"/>
      <c r="X9" s="75"/>
      <c r="Y9" s="75"/>
      <c r="Z9" s="75"/>
      <c r="AA9" s="75"/>
      <c r="AB9" s="75"/>
      <c r="AC9" s="75"/>
      <c r="AD9" s="75"/>
      <c r="AE9" s="75"/>
    </row>
    <row r="10" spans="1:31" ht="25.5" customHeight="1">
      <c r="A10" s="135" t="s">
        <v>6</v>
      </c>
      <c r="B10" s="121"/>
      <c r="C10" s="12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35"/>
      <c r="T10" s="36"/>
      <c r="U10" s="73">
        <v>1</v>
      </c>
      <c r="V10" s="73" t="s">
        <v>7</v>
      </c>
      <c r="W10" s="1" t="s">
        <v>8</v>
      </c>
      <c r="X10" s="76" t="s">
        <v>223</v>
      </c>
      <c r="Y10" s="76" t="s">
        <v>10</v>
      </c>
      <c r="Z10" s="76" t="s">
        <v>10</v>
      </c>
      <c r="AA10" s="75"/>
      <c r="AB10" s="75" t="s">
        <v>11</v>
      </c>
      <c r="AC10" s="75"/>
      <c r="AD10" s="75"/>
      <c r="AE10" s="75"/>
    </row>
    <row r="11" spans="1:31" ht="12" customHeight="1">
      <c r="A11" s="4"/>
      <c r="B11" s="136"/>
      <c r="C11" s="112"/>
      <c r="D11" s="112"/>
      <c r="E11" s="15"/>
      <c r="F11" s="15"/>
      <c r="G11" s="15"/>
      <c r="H11" s="15"/>
      <c r="I11" s="15"/>
      <c r="J11" s="15"/>
      <c r="K11" s="15"/>
      <c r="L11" s="15"/>
      <c r="M11" s="14"/>
      <c r="N11" s="14"/>
      <c r="O11" s="14"/>
      <c r="P11" s="14"/>
      <c r="Q11" s="14"/>
      <c r="R11" s="14"/>
      <c r="S11" s="35"/>
      <c r="T11" s="35"/>
      <c r="U11" s="73">
        <v>2</v>
      </c>
      <c r="V11" s="73" t="s">
        <v>12</v>
      </c>
      <c r="W11" s="1" t="s">
        <v>13</v>
      </c>
      <c r="X11" s="76" t="s">
        <v>224</v>
      </c>
      <c r="Y11" s="76" t="s">
        <v>16</v>
      </c>
      <c r="Z11" s="76" t="s">
        <v>16</v>
      </c>
      <c r="AA11" s="75"/>
      <c r="AB11" s="75" t="s">
        <v>17</v>
      </c>
      <c r="AC11" s="75"/>
      <c r="AD11" s="75"/>
      <c r="AE11" s="75"/>
    </row>
    <row r="12" spans="1:31" ht="25.5" customHeight="1">
      <c r="A12" s="4"/>
      <c r="B12" s="119" t="s">
        <v>18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35"/>
      <c r="T12" s="35"/>
      <c r="U12" s="73">
        <v>3</v>
      </c>
      <c r="V12" s="73" t="s">
        <v>19</v>
      </c>
      <c r="W12" s="1" t="s">
        <v>20</v>
      </c>
      <c r="X12" s="76" t="s">
        <v>225</v>
      </c>
      <c r="Y12" s="76" t="s">
        <v>22</v>
      </c>
      <c r="Z12" s="76" t="s">
        <v>22</v>
      </c>
      <c r="AA12" s="75"/>
      <c r="AB12" s="75"/>
      <c r="AC12" s="75"/>
      <c r="AD12" s="75"/>
      <c r="AE12" s="75"/>
    </row>
    <row r="13" spans="1:31" ht="23.25" customHeight="1">
      <c r="A13" s="85"/>
      <c r="B13" s="86" t="s">
        <v>23</v>
      </c>
      <c r="C13" s="85" t="s">
        <v>24</v>
      </c>
      <c r="D13" s="85" t="s">
        <v>25</v>
      </c>
      <c r="E13" s="120" t="s">
        <v>26</v>
      </c>
      <c r="F13" s="121"/>
      <c r="G13" s="121"/>
      <c r="H13" s="121"/>
      <c r="I13" s="121"/>
      <c r="J13" s="122"/>
      <c r="K13" s="85" t="s">
        <v>0</v>
      </c>
      <c r="L13" s="85" t="s">
        <v>27</v>
      </c>
      <c r="M13" s="85"/>
      <c r="N13" s="87" t="s">
        <v>28</v>
      </c>
      <c r="O13" s="88" t="s">
        <v>29</v>
      </c>
      <c r="P13" s="87" t="s">
        <v>30</v>
      </c>
      <c r="Q13" s="88" t="s">
        <v>29</v>
      </c>
      <c r="R13" s="85" t="s">
        <v>31</v>
      </c>
      <c r="S13" s="41"/>
      <c r="T13" s="35"/>
      <c r="U13" s="73" t="s">
        <v>32</v>
      </c>
      <c r="V13" s="73" t="s">
        <v>33</v>
      </c>
      <c r="W13" s="1" t="s">
        <v>34</v>
      </c>
      <c r="X13" s="76" t="s">
        <v>226</v>
      </c>
      <c r="Y13" s="76" t="s">
        <v>36</v>
      </c>
      <c r="Z13" s="76" t="s">
        <v>36</v>
      </c>
      <c r="AA13" s="73"/>
      <c r="AB13" s="73"/>
      <c r="AC13" s="73"/>
      <c r="AD13" s="73"/>
      <c r="AE13" s="75"/>
    </row>
    <row r="14" spans="1:31" ht="26.25" customHeight="1">
      <c r="A14" s="16">
        <v>1</v>
      </c>
      <c r="B14" s="89">
        <v>999</v>
      </c>
      <c r="C14" s="16" t="s">
        <v>233</v>
      </c>
      <c r="D14" s="17" t="s">
        <v>234</v>
      </c>
      <c r="E14" s="18" t="s">
        <v>37</v>
      </c>
      <c r="F14" s="19" t="s">
        <v>248</v>
      </c>
      <c r="G14" s="19" t="s">
        <v>38</v>
      </c>
      <c r="H14" s="19" t="s">
        <v>10</v>
      </c>
      <c r="I14" s="19" t="s">
        <v>38</v>
      </c>
      <c r="J14" s="20" t="s">
        <v>10</v>
      </c>
      <c r="K14" s="20" t="str">
        <f>C4</f>
        <v>岩見沢市</v>
      </c>
      <c r="L14" s="20" t="e">
        <f>#REF!</f>
        <v>#REF!</v>
      </c>
      <c r="M14" s="16">
        <v>3</v>
      </c>
      <c r="N14" s="21" t="s">
        <v>44</v>
      </c>
      <c r="O14" s="22" t="s">
        <v>240</v>
      </c>
      <c r="P14" s="21" t="s">
        <v>50</v>
      </c>
      <c r="Q14" s="22" t="s">
        <v>235</v>
      </c>
      <c r="R14" s="16">
        <v>1</v>
      </c>
      <c r="S14" s="41"/>
      <c r="T14" s="35"/>
      <c r="U14" s="73" t="s">
        <v>39</v>
      </c>
      <c r="V14" s="73"/>
      <c r="W14" s="1" t="s">
        <v>40</v>
      </c>
      <c r="X14" s="77"/>
      <c r="Y14" s="76" t="s">
        <v>42</v>
      </c>
      <c r="Z14" s="76" t="s">
        <v>42</v>
      </c>
      <c r="AA14" s="78">
        <f t="shared" ref="AA14:AA33" si="0">COUNTA(N14,P14)</f>
        <v>2</v>
      </c>
      <c r="AB14" s="75"/>
      <c r="AC14" s="75"/>
      <c r="AD14" s="75"/>
      <c r="AE14" s="75"/>
    </row>
    <row r="15" spans="1:31" ht="26.25" customHeight="1">
      <c r="A15" s="16">
        <v>2</v>
      </c>
      <c r="B15" s="89">
        <v>888</v>
      </c>
      <c r="C15" s="16" t="s">
        <v>241</v>
      </c>
      <c r="D15" s="17" t="s">
        <v>244</v>
      </c>
      <c r="E15" s="18" t="s">
        <v>37</v>
      </c>
      <c r="F15" s="19" t="s">
        <v>247</v>
      </c>
      <c r="G15" s="19" t="s">
        <v>38</v>
      </c>
      <c r="H15" s="19" t="s">
        <v>16</v>
      </c>
      <c r="I15" s="19" t="s">
        <v>38</v>
      </c>
      <c r="J15" s="20">
        <v>20</v>
      </c>
      <c r="K15" s="20" t="str">
        <f t="shared" ref="K15:L30" si="1">K14</f>
        <v>岩見沢市</v>
      </c>
      <c r="L15" s="20" t="e">
        <f t="shared" si="1"/>
        <v>#REF!</v>
      </c>
      <c r="M15" s="16">
        <v>3</v>
      </c>
      <c r="N15" s="21" t="s">
        <v>8</v>
      </c>
      <c r="O15" s="22">
        <v>11.87</v>
      </c>
      <c r="P15" s="21" t="s">
        <v>55</v>
      </c>
      <c r="Q15" s="22" t="s">
        <v>249</v>
      </c>
      <c r="R15" s="16">
        <v>1</v>
      </c>
      <c r="S15" s="41"/>
      <c r="T15" s="35"/>
      <c r="U15" s="73" t="s">
        <v>43</v>
      </c>
      <c r="V15" s="73"/>
      <c r="W15" s="1" t="s">
        <v>44</v>
      </c>
      <c r="X15" s="73"/>
      <c r="Y15" s="76" t="s">
        <v>46</v>
      </c>
      <c r="Z15" s="76" t="s">
        <v>46</v>
      </c>
      <c r="AA15" s="78">
        <f t="shared" si="0"/>
        <v>2</v>
      </c>
      <c r="AB15" s="75"/>
      <c r="AC15" s="75"/>
      <c r="AD15" s="75"/>
      <c r="AE15" s="75"/>
    </row>
    <row r="16" spans="1:31" ht="26.25" customHeight="1">
      <c r="A16" s="16">
        <v>3</v>
      </c>
      <c r="B16" s="89"/>
      <c r="C16" s="23" t="s">
        <v>242</v>
      </c>
      <c r="D16" s="24" t="s">
        <v>245</v>
      </c>
      <c r="E16" s="18" t="s">
        <v>37</v>
      </c>
      <c r="F16" s="19" t="s">
        <v>247</v>
      </c>
      <c r="G16" s="19" t="s">
        <v>38</v>
      </c>
      <c r="H16" s="19" t="s">
        <v>15</v>
      </c>
      <c r="I16" s="19" t="s">
        <v>38</v>
      </c>
      <c r="J16" s="20">
        <v>12</v>
      </c>
      <c r="K16" s="20" t="str">
        <f t="shared" si="1"/>
        <v>岩見沢市</v>
      </c>
      <c r="L16" s="20" t="e">
        <f t="shared" si="1"/>
        <v>#REF!</v>
      </c>
      <c r="M16" s="16">
        <v>3</v>
      </c>
      <c r="N16" s="21" t="s">
        <v>34</v>
      </c>
      <c r="O16" s="22" t="s">
        <v>251</v>
      </c>
      <c r="P16" s="21" t="s">
        <v>40</v>
      </c>
      <c r="Q16" s="22" t="s">
        <v>250</v>
      </c>
      <c r="R16" s="16">
        <v>1</v>
      </c>
      <c r="S16" s="41"/>
      <c r="T16" s="35"/>
      <c r="U16" s="73"/>
      <c r="V16" s="73"/>
      <c r="W16" s="1" t="s">
        <v>47</v>
      </c>
      <c r="X16" s="73"/>
      <c r="Y16" s="76" t="s">
        <v>49</v>
      </c>
      <c r="Z16" s="76" t="s">
        <v>49</v>
      </c>
      <c r="AA16" s="78">
        <f t="shared" si="0"/>
        <v>2</v>
      </c>
      <c r="AB16" s="75"/>
      <c r="AC16" s="75"/>
      <c r="AD16" s="75"/>
      <c r="AE16" s="75"/>
    </row>
    <row r="17" spans="1:31" ht="26.25" customHeight="1">
      <c r="A17" s="16">
        <v>4</v>
      </c>
      <c r="B17" s="89">
        <v>666</v>
      </c>
      <c r="C17" s="16" t="s">
        <v>243</v>
      </c>
      <c r="D17" s="25" t="s">
        <v>246</v>
      </c>
      <c r="E17" s="18" t="s">
        <v>37</v>
      </c>
      <c r="F17" s="19" t="s">
        <v>248</v>
      </c>
      <c r="G17" s="19" t="s">
        <v>38</v>
      </c>
      <c r="H17" s="19" t="s">
        <v>46</v>
      </c>
      <c r="I17" s="19" t="s">
        <v>38</v>
      </c>
      <c r="J17" s="20">
        <v>27</v>
      </c>
      <c r="K17" s="20" t="str">
        <f t="shared" si="1"/>
        <v>岩見沢市</v>
      </c>
      <c r="L17" s="20" t="e">
        <f t="shared" si="1"/>
        <v>#REF!</v>
      </c>
      <c r="M17" s="16">
        <v>2</v>
      </c>
      <c r="N17" s="21" t="s">
        <v>56</v>
      </c>
      <c r="O17" s="22">
        <v>1234</v>
      </c>
      <c r="P17" s="21"/>
      <c r="Q17" s="22"/>
      <c r="R17" s="16">
        <v>1</v>
      </c>
      <c r="S17" s="41"/>
      <c r="T17" s="35"/>
      <c r="U17" s="73"/>
      <c r="V17" s="73"/>
      <c r="W17" s="1" t="s">
        <v>50</v>
      </c>
      <c r="X17" s="75"/>
      <c r="Y17" s="76" t="s">
        <v>9</v>
      </c>
      <c r="Z17" s="76" t="s">
        <v>9</v>
      </c>
      <c r="AA17" s="78">
        <f t="shared" si="0"/>
        <v>1</v>
      </c>
      <c r="AB17" s="75"/>
      <c r="AC17" s="75"/>
      <c r="AD17" s="75"/>
      <c r="AE17" s="75"/>
    </row>
    <row r="18" spans="1:31" ht="26.25" customHeight="1">
      <c r="A18" s="16">
        <v>5</v>
      </c>
      <c r="B18" s="89"/>
      <c r="C18" s="16"/>
      <c r="D18" s="25"/>
      <c r="E18" s="18" t="s">
        <v>37</v>
      </c>
      <c r="F18" s="19"/>
      <c r="G18" s="19" t="s">
        <v>38</v>
      </c>
      <c r="H18" s="19"/>
      <c r="I18" s="19" t="s">
        <v>38</v>
      </c>
      <c r="J18" s="20"/>
      <c r="K18" s="20" t="str">
        <f t="shared" si="1"/>
        <v>岩見沢市</v>
      </c>
      <c r="L18" s="20" t="e">
        <f t="shared" si="1"/>
        <v>#REF!</v>
      </c>
      <c r="M18" s="16"/>
      <c r="N18" s="21"/>
      <c r="O18" s="22"/>
      <c r="P18" s="21"/>
      <c r="Q18" s="22"/>
      <c r="R18" s="16"/>
      <c r="S18" s="41"/>
      <c r="T18" s="35"/>
      <c r="U18" s="73"/>
      <c r="V18" s="73" t="s">
        <v>220</v>
      </c>
      <c r="W18" s="1" t="s">
        <v>52</v>
      </c>
      <c r="X18" s="75"/>
      <c r="Y18" s="76" t="s">
        <v>15</v>
      </c>
      <c r="Z18" s="76" t="s">
        <v>15</v>
      </c>
      <c r="AA18" s="78">
        <f t="shared" si="0"/>
        <v>0</v>
      </c>
      <c r="AB18" s="75"/>
      <c r="AC18" s="75"/>
      <c r="AD18" s="75"/>
      <c r="AE18" s="75"/>
    </row>
    <row r="19" spans="1:31" ht="26.25" customHeight="1">
      <c r="A19" s="16">
        <v>6</v>
      </c>
      <c r="B19" s="89"/>
      <c r="C19" s="16"/>
      <c r="D19" s="25"/>
      <c r="E19" s="18" t="s">
        <v>37</v>
      </c>
      <c r="F19" s="19"/>
      <c r="G19" s="19" t="s">
        <v>38</v>
      </c>
      <c r="H19" s="19"/>
      <c r="I19" s="19" t="s">
        <v>38</v>
      </c>
      <c r="J19" s="20"/>
      <c r="K19" s="20" t="str">
        <f t="shared" si="1"/>
        <v>岩見沢市</v>
      </c>
      <c r="L19" s="20" t="e">
        <f t="shared" si="1"/>
        <v>#REF!</v>
      </c>
      <c r="M19" s="16"/>
      <c r="N19" s="21"/>
      <c r="O19" s="22"/>
      <c r="P19" s="21"/>
      <c r="Q19" s="22"/>
      <c r="R19" s="16"/>
      <c r="S19" s="41"/>
      <c r="T19" s="35"/>
      <c r="U19" s="73"/>
      <c r="V19" s="73" t="s">
        <v>221</v>
      </c>
      <c r="W19" s="1" t="s">
        <v>54</v>
      </c>
      <c r="X19" s="75"/>
      <c r="Y19" s="73">
        <v>10</v>
      </c>
      <c r="Z19" s="73">
        <v>10</v>
      </c>
      <c r="AA19" s="78">
        <f t="shared" si="0"/>
        <v>0</v>
      </c>
      <c r="AB19" s="75"/>
      <c r="AC19" s="75"/>
      <c r="AD19" s="75"/>
      <c r="AE19" s="75"/>
    </row>
    <row r="20" spans="1:31" ht="26.25" customHeight="1">
      <c r="A20" s="16">
        <v>7</v>
      </c>
      <c r="B20" s="89"/>
      <c r="C20" s="16"/>
      <c r="D20" s="25"/>
      <c r="E20" s="18" t="s">
        <v>37</v>
      </c>
      <c r="F20" s="19"/>
      <c r="G20" s="19" t="s">
        <v>38</v>
      </c>
      <c r="H20" s="19"/>
      <c r="I20" s="19" t="s">
        <v>38</v>
      </c>
      <c r="J20" s="20"/>
      <c r="K20" s="20" t="str">
        <f t="shared" si="1"/>
        <v>岩見沢市</v>
      </c>
      <c r="L20" s="20" t="e">
        <f t="shared" si="1"/>
        <v>#REF!</v>
      </c>
      <c r="M20" s="16"/>
      <c r="N20" s="21"/>
      <c r="O20" s="22"/>
      <c r="P20" s="21"/>
      <c r="Q20" s="22"/>
      <c r="R20" s="16"/>
      <c r="S20" s="41"/>
      <c r="T20" s="35"/>
      <c r="U20" s="73"/>
      <c r="V20" s="73"/>
      <c r="W20" s="1" t="s">
        <v>55</v>
      </c>
      <c r="X20" s="75"/>
      <c r="Y20" s="73">
        <v>11</v>
      </c>
      <c r="Z20" s="73">
        <v>11</v>
      </c>
      <c r="AA20" s="78">
        <f t="shared" si="0"/>
        <v>0</v>
      </c>
      <c r="AB20" s="75"/>
      <c r="AC20" s="75"/>
      <c r="AD20" s="75"/>
      <c r="AE20" s="75"/>
    </row>
    <row r="21" spans="1:31" ht="26.25" customHeight="1">
      <c r="A21" s="16">
        <v>8</v>
      </c>
      <c r="B21" s="89"/>
      <c r="C21" s="16"/>
      <c r="D21" s="25"/>
      <c r="E21" s="18" t="s">
        <v>37</v>
      </c>
      <c r="F21" s="19"/>
      <c r="G21" s="19" t="s">
        <v>38</v>
      </c>
      <c r="H21" s="19"/>
      <c r="I21" s="19" t="s">
        <v>38</v>
      </c>
      <c r="J21" s="20"/>
      <c r="K21" s="20" t="str">
        <f t="shared" si="1"/>
        <v>岩見沢市</v>
      </c>
      <c r="L21" s="20" t="e">
        <f t="shared" si="1"/>
        <v>#REF!</v>
      </c>
      <c r="M21" s="16"/>
      <c r="N21" s="21"/>
      <c r="O21" s="22"/>
      <c r="P21" s="21"/>
      <c r="Q21" s="22"/>
      <c r="R21" s="16"/>
      <c r="S21" s="41"/>
      <c r="T21" s="35"/>
      <c r="U21" s="73"/>
      <c r="V21" s="73" t="s">
        <v>216</v>
      </c>
      <c r="W21" s="1" t="s">
        <v>56</v>
      </c>
      <c r="X21" s="75"/>
      <c r="Y21" s="73">
        <v>12</v>
      </c>
      <c r="Z21" s="73">
        <v>12</v>
      </c>
      <c r="AA21" s="78">
        <f t="shared" si="0"/>
        <v>0</v>
      </c>
      <c r="AB21" s="75"/>
      <c r="AC21" s="75"/>
      <c r="AD21" s="75"/>
      <c r="AE21" s="75"/>
    </row>
    <row r="22" spans="1:31" ht="26.25" customHeight="1">
      <c r="A22" s="16">
        <v>9</v>
      </c>
      <c r="B22" s="89"/>
      <c r="C22" s="16"/>
      <c r="D22" s="25"/>
      <c r="E22" s="18" t="s">
        <v>37</v>
      </c>
      <c r="F22" s="19"/>
      <c r="G22" s="19" t="s">
        <v>38</v>
      </c>
      <c r="H22" s="19"/>
      <c r="I22" s="19" t="s">
        <v>38</v>
      </c>
      <c r="J22" s="20"/>
      <c r="K22" s="20" t="str">
        <f t="shared" si="1"/>
        <v>岩見沢市</v>
      </c>
      <c r="L22" s="20" t="e">
        <f t="shared" si="1"/>
        <v>#REF!</v>
      </c>
      <c r="M22" s="16"/>
      <c r="N22" s="21"/>
      <c r="O22" s="22"/>
      <c r="P22" s="21"/>
      <c r="Q22" s="22"/>
      <c r="R22" s="16"/>
      <c r="S22" s="35"/>
      <c r="T22" s="35"/>
      <c r="U22" s="73"/>
      <c r="V22" s="73" t="s">
        <v>217</v>
      </c>
      <c r="W22" s="74"/>
      <c r="X22" s="75"/>
      <c r="Y22" s="75"/>
      <c r="Z22" s="73">
        <v>13</v>
      </c>
      <c r="AA22" s="78">
        <f t="shared" si="0"/>
        <v>0</v>
      </c>
      <c r="AB22" s="75"/>
      <c r="AC22" s="75"/>
      <c r="AD22" s="75"/>
      <c r="AE22" s="75"/>
    </row>
    <row r="23" spans="1:31" ht="26.25" customHeight="1">
      <c r="A23" s="16">
        <v>10</v>
      </c>
      <c r="B23" s="89"/>
      <c r="C23" s="16"/>
      <c r="D23" s="25"/>
      <c r="E23" s="18" t="s">
        <v>37</v>
      </c>
      <c r="F23" s="19"/>
      <c r="G23" s="19" t="s">
        <v>38</v>
      </c>
      <c r="H23" s="19"/>
      <c r="I23" s="19" t="s">
        <v>38</v>
      </c>
      <c r="J23" s="20"/>
      <c r="K23" s="20" t="str">
        <f t="shared" si="1"/>
        <v>岩見沢市</v>
      </c>
      <c r="L23" s="20" t="e">
        <f t="shared" si="1"/>
        <v>#REF!</v>
      </c>
      <c r="M23" s="16"/>
      <c r="N23" s="21"/>
      <c r="O23" s="22"/>
      <c r="P23" s="21"/>
      <c r="Q23" s="22"/>
      <c r="R23" s="16"/>
      <c r="S23" s="35"/>
      <c r="T23" s="35"/>
      <c r="U23" s="73"/>
      <c r="V23" s="73"/>
      <c r="W23" s="74"/>
      <c r="X23" s="75"/>
      <c r="Y23" s="75"/>
      <c r="Z23" s="73">
        <v>14</v>
      </c>
      <c r="AA23" s="78">
        <f t="shared" si="0"/>
        <v>0</v>
      </c>
      <c r="AB23" s="75"/>
      <c r="AC23" s="75"/>
      <c r="AD23" s="75"/>
      <c r="AE23" s="75"/>
    </row>
    <row r="24" spans="1:31" ht="26.25" customHeight="1">
      <c r="A24" s="16">
        <v>11</v>
      </c>
      <c r="B24" s="89"/>
      <c r="C24" s="16"/>
      <c r="D24" s="25"/>
      <c r="E24" s="18" t="s">
        <v>37</v>
      </c>
      <c r="F24" s="19"/>
      <c r="G24" s="19" t="s">
        <v>38</v>
      </c>
      <c r="H24" s="19"/>
      <c r="I24" s="19" t="s">
        <v>38</v>
      </c>
      <c r="J24" s="20"/>
      <c r="K24" s="20" t="str">
        <f t="shared" si="1"/>
        <v>岩見沢市</v>
      </c>
      <c r="L24" s="20" t="e">
        <f t="shared" si="1"/>
        <v>#REF!</v>
      </c>
      <c r="M24" s="16"/>
      <c r="N24" s="21"/>
      <c r="O24" s="22"/>
      <c r="P24" s="21"/>
      <c r="Q24" s="22"/>
      <c r="R24" s="16"/>
      <c r="S24" s="35"/>
      <c r="T24" s="35"/>
      <c r="U24" s="73"/>
      <c r="V24" s="73"/>
      <c r="W24" s="74"/>
      <c r="X24" s="75"/>
      <c r="Y24" s="75"/>
      <c r="Z24" s="73">
        <v>15</v>
      </c>
      <c r="AA24" s="78">
        <f t="shared" si="0"/>
        <v>0</v>
      </c>
      <c r="AB24" s="75"/>
      <c r="AC24" s="75"/>
      <c r="AD24" s="75"/>
      <c r="AE24" s="75"/>
    </row>
    <row r="25" spans="1:31" ht="26.25" customHeight="1">
      <c r="A25" s="16">
        <v>12</v>
      </c>
      <c r="B25" s="89"/>
      <c r="C25" s="16"/>
      <c r="D25" s="25"/>
      <c r="E25" s="18" t="s">
        <v>37</v>
      </c>
      <c r="F25" s="19"/>
      <c r="G25" s="19" t="s">
        <v>38</v>
      </c>
      <c r="H25" s="19"/>
      <c r="I25" s="19" t="s">
        <v>38</v>
      </c>
      <c r="J25" s="20"/>
      <c r="K25" s="20" t="str">
        <f t="shared" si="1"/>
        <v>岩見沢市</v>
      </c>
      <c r="L25" s="20" t="e">
        <f t="shared" si="1"/>
        <v>#REF!</v>
      </c>
      <c r="M25" s="16"/>
      <c r="N25" s="21"/>
      <c r="O25" s="22"/>
      <c r="P25" s="21"/>
      <c r="Q25" s="22"/>
      <c r="R25" s="16"/>
      <c r="S25" s="35"/>
      <c r="T25" s="35"/>
      <c r="U25" s="73"/>
      <c r="V25" s="73"/>
      <c r="W25" s="74"/>
      <c r="X25" s="75"/>
      <c r="Y25" s="75"/>
      <c r="Z25" s="73">
        <v>16</v>
      </c>
      <c r="AA25" s="78">
        <f t="shared" si="0"/>
        <v>0</v>
      </c>
      <c r="AB25" s="75"/>
      <c r="AC25" s="75"/>
      <c r="AD25" s="75"/>
      <c r="AE25" s="75"/>
    </row>
    <row r="26" spans="1:31" ht="26.25" customHeight="1">
      <c r="A26" s="16">
        <v>13</v>
      </c>
      <c r="B26" s="89"/>
      <c r="C26" s="16"/>
      <c r="D26" s="25"/>
      <c r="E26" s="18" t="s">
        <v>37</v>
      </c>
      <c r="F26" s="19"/>
      <c r="G26" s="19" t="s">
        <v>38</v>
      </c>
      <c r="H26" s="19"/>
      <c r="I26" s="19" t="s">
        <v>38</v>
      </c>
      <c r="J26" s="20"/>
      <c r="K26" s="20" t="str">
        <f t="shared" si="1"/>
        <v>岩見沢市</v>
      </c>
      <c r="L26" s="20" t="e">
        <f t="shared" si="1"/>
        <v>#REF!</v>
      </c>
      <c r="M26" s="16"/>
      <c r="N26" s="21"/>
      <c r="O26" s="22"/>
      <c r="P26" s="21"/>
      <c r="Q26" s="22"/>
      <c r="R26" s="16"/>
      <c r="S26" s="35"/>
      <c r="T26" s="35"/>
      <c r="U26" s="73"/>
      <c r="V26" s="73"/>
      <c r="W26" s="74"/>
      <c r="X26" s="75"/>
      <c r="Y26" s="75"/>
      <c r="Z26" s="73">
        <v>17</v>
      </c>
      <c r="AA26" s="78">
        <f t="shared" si="0"/>
        <v>0</v>
      </c>
      <c r="AB26" s="75"/>
      <c r="AC26" s="75"/>
      <c r="AD26" s="75"/>
      <c r="AE26" s="75"/>
    </row>
    <row r="27" spans="1:31" ht="26.25" customHeight="1">
      <c r="A27" s="16">
        <v>14</v>
      </c>
      <c r="B27" s="89"/>
      <c r="C27" s="16"/>
      <c r="D27" s="25"/>
      <c r="E27" s="18" t="s">
        <v>37</v>
      </c>
      <c r="F27" s="19"/>
      <c r="G27" s="19" t="s">
        <v>38</v>
      </c>
      <c r="H27" s="19"/>
      <c r="I27" s="19" t="s">
        <v>38</v>
      </c>
      <c r="J27" s="20"/>
      <c r="K27" s="20" t="str">
        <f t="shared" si="1"/>
        <v>岩見沢市</v>
      </c>
      <c r="L27" s="20" t="e">
        <f t="shared" si="1"/>
        <v>#REF!</v>
      </c>
      <c r="M27" s="16"/>
      <c r="N27" s="21"/>
      <c r="O27" s="22"/>
      <c r="P27" s="21"/>
      <c r="Q27" s="22"/>
      <c r="R27" s="16"/>
      <c r="S27" s="35"/>
      <c r="T27" s="35"/>
      <c r="U27" s="73"/>
      <c r="V27" s="73"/>
      <c r="W27" s="74"/>
      <c r="X27" s="75"/>
      <c r="Y27" s="75"/>
      <c r="Z27" s="73">
        <v>18</v>
      </c>
      <c r="AA27" s="78">
        <f t="shared" si="0"/>
        <v>0</v>
      </c>
      <c r="AB27" s="75"/>
      <c r="AC27" s="75"/>
      <c r="AD27" s="75"/>
      <c r="AE27" s="75"/>
    </row>
    <row r="28" spans="1:31" ht="26.25" customHeight="1">
      <c r="A28" s="16">
        <v>15</v>
      </c>
      <c r="B28" s="89"/>
      <c r="C28" s="16"/>
      <c r="D28" s="25"/>
      <c r="E28" s="18" t="s">
        <v>37</v>
      </c>
      <c r="F28" s="19"/>
      <c r="G28" s="19" t="s">
        <v>38</v>
      </c>
      <c r="H28" s="19"/>
      <c r="I28" s="19" t="s">
        <v>38</v>
      </c>
      <c r="J28" s="20"/>
      <c r="K28" s="20" t="str">
        <f t="shared" si="1"/>
        <v>岩見沢市</v>
      </c>
      <c r="L28" s="20" t="e">
        <f t="shared" si="1"/>
        <v>#REF!</v>
      </c>
      <c r="M28" s="16"/>
      <c r="N28" s="21"/>
      <c r="O28" s="22"/>
      <c r="P28" s="21"/>
      <c r="Q28" s="22"/>
      <c r="R28" s="16"/>
      <c r="S28" s="35"/>
      <c r="T28" s="35"/>
      <c r="U28" s="73"/>
      <c r="V28" s="73"/>
      <c r="W28" s="74"/>
      <c r="X28" s="75"/>
      <c r="Y28" s="75"/>
      <c r="Z28" s="73">
        <v>19</v>
      </c>
      <c r="AA28" s="78">
        <f t="shared" si="0"/>
        <v>0</v>
      </c>
      <c r="AB28" s="75"/>
      <c r="AC28" s="75"/>
      <c r="AD28" s="75"/>
      <c r="AE28" s="75"/>
    </row>
    <row r="29" spans="1:31" ht="26.25" customHeight="1">
      <c r="A29" s="16">
        <v>16</v>
      </c>
      <c r="B29" s="89"/>
      <c r="C29" s="16"/>
      <c r="D29" s="25"/>
      <c r="E29" s="18" t="s">
        <v>37</v>
      </c>
      <c r="F29" s="19"/>
      <c r="G29" s="19" t="s">
        <v>38</v>
      </c>
      <c r="H29" s="19"/>
      <c r="I29" s="19" t="s">
        <v>38</v>
      </c>
      <c r="J29" s="20"/>
      <c r="K29" s="20" t="str">
        <f t="shared" si="1"/>
        <v>岩見沢市</v>
      </c>
      <c r="L29" s="20" t="e">
        <f t="shared" si="1"/>
        <v>#REF!</v>
      </c>
      <c r="M29" s="16"/>
      <c r="N29" s="21"/>
      <c r="O29" s="22"/>
      <c r="P29" s="21"/>
      <c r="Q29" s="22"/>
      <c r="R29" s="16"/>
      <c r="S29" s="35"/>
      <c r="T29" s="35"/>
      <c r="U29" s="73"/>
      <c r="V29" s="73"/>
      <c r="W29" s="74"/>
      <c r="X29" s="75"/>
      <c r="Y29" s="75"/>
      <c r="Z29" s="73">
        <v>20</v>
      </c>
      <c r="AA29" s="78">
        <f t="shared" si="0"/>
        <v>0</v>
      </c>
      <c r="AB29" s="75"/>
      <c r="AC29" s="75"/>
      <c r="AD29" s="75"/>
      <c r="AE29" s="75"/>
    </row>
    <row r="30" spans="1:31" ht="26.25" customHeight="1">
      <c r="A30" s="16">
        <v>17</v>
      </c>
      <c r="B30" s="89"/>
      <c r="C30" s="16"/>
      <c r="D30" s="25"/>
      <c r="E30" s="18" t="s">
        <v>37</v>
      </c>
      <c r="F30" s="19"/>
      <c r="G30" s="19" t="s">
        <v>38</v>
      </c>
      <c r="H30" s="19"/>
      <c r="I30" s="19" t="s">
        <v>38</v>
      </c>
      <c r="J30" s="20"/>
      <c r="K30" s="20" t="str">
        <f t="shared" si="1"/>
        <v>岩見沢市</v>
      </c>
      <c r="L30" s="20" t="e">
        <f t="shared" si="1"/>
        <v>#REF!</v>
      </c>
      <c r="M30" s="16"/>
      <c r="N30" s="21"/>
      <c r="O30" s="22"/>
      <c r="P30" s="21"/>
      <c r="Q30" s="22"/>
      <c r="R30" s="16"/>
      <c r="S30" s="35"/>
      <c r="T30" s="35"/>
      <c r="U30" s="73"/>
      <c r="V30" s="73"/>
      <c r="W30" s="74"/>
      <c r="X30" s="75"/>
      <c r="Y30" s="75"/>
      <c r="Z30" s="73">
        <v>21</v>
      </c>
      <c r="AA30" s="78">
        <f t="shared" si="0"/>
        <v>0</v>
      </c>
      <c r="AB30" s="75"/>
      <c r="AC30" s="75"/>
      <c r="AD30" s="75"/>
      <c r="AE30" s="75"/>
    </row>
    <row r="31" spans="1:31" ht="26.25" customHeight="1">
      <c r="A31" s="16">
        <v>18</v>
      </c>
      <c r="B31" s="89"/>
      <c r="C31" s="16"/>
      <c r="D31" s="25"/>
      <c r="E31" s="18" t="s">
        <v>37</v>
      </c>
      <c r="F31" s="19"/>
      <c r="G31" s="19" t="s">
        <v>38</v>
      </c>
      <c r="H31" s="19"/>
      <c r="I31" s="19" t="s">
        <v>38</v>
      </c>
      <c r="J31" s="20"/>
      <c r="K31" s="20" t="str">
        <f t="shared" ref="K31:L33" si="2">K30</f>
        <v>岩見沢市</v>
      </c>
      <c r="L31" s="20" t="e">
        <f t="shared" si="2"/>
        <v>#REF!</v>
      </c>
      <c r="M31" s="16"/>
      <c r="N31" s="21"/>
      <c r="O31" s="22"/>
      <c r="P31" s="21"/>
      <c r="Q31" s="22"/>
      <c r="R31" s="16"/>
      <c r="S31" s="35"/>
      <c r="T31" s="35"/>
      <c r="U31" s="73"/>
      <c r="V31" s="73"/>
      <c r="W31" s="74"/>
      <c r="X31" s="75"/>
      <c r="Y31" s="75"/>
      <c r="Z31" s="73">
        <v>22</v>
      </c>
      <c r="AA31" s="78">
        <f t="shared" si="0"/>
        <v>0</v>
      </c>
      <c r="AB31" s="75"/>
      <c r="AC31" s="75"/>
      <c r="AD31" s="75"/>
      <c r="AE31" s="75"/>
    </row>
    <row r="32" spans="1:31" ht="26.25" customHeight="1">
      <c r="A32" s="16">
        <v>19</v>
      </c>
      <c r="B32" s="89"/>
      <c r="C32" s="16"/>
      <c r="D32" s="25"/>
      <c r="E32" s="18" t="s">
        <v>37</v>
      </c>
      <c r="F32" s="19"/>
      <c r="G32" s="19" t="s">
        <v>38</v>
      </c>
      <c r="H32" s="19"/>
      <c r="I32" s="19" t="s">
        <v>38</v>
      </c>
      <c r="J32" s="20"/>
      <c r="K32" s="20" t="str">
        <f t="shared" si="2"/>
        <v>岩見沢市</v>
      </c>
      <c r="L32" s="20" t="e">
        <f t="shared" si="2"/>
        <v>#REF!</v>
      </c>
      <c r="M32" s="16"/>
      <c r="N32" s="21"/>
      <c r="O32" s="22"/>
      <c r="P32" s="21"/>
      <c r="Q32" s="22"/>
      <c r="R32" s="16"/>
      <c r="S32" s="35"/>
      <c r="T32" s="35"/>
      <c r="U32" s="73"/>
      <c r="V32" s="73"/>
      <c r="W32" s="74"/>
      <c r="X32" s="75"/>
      <c r="Y32" s="75"/>
      <c r="Z32" s="73">
        <v>23</v>
      </c>
      <c r="AA32" s="78">
        <f t="shared" si="0"/>
        <v>0</v>
      </c>
      <c r="AB32" s="75"/>
      <c r="AC32" s="75"/>
      <c r="AD32" s="75"/>
      <c r="AE32" s="75"/>
    </row>
    <row r="33" spans="1:31" ht="26.25" customHeight="1">
      <c r="A33" s="16">
        <v>20</v>
      </c>
      <c r="B33" s="89"/>
      <c r="C33" s="16"/>
      <c r="D33" s="25"/>
      <c r="E33" s="18" t="s">
        <v>37</v>
      </c>
      <c r="F33" s="19"/>
      <c r="G33" s="19" t="s">
        <v>38</v>
      </c>
      <c r="H33" s="19"/>
      <c r="I33" s="19" t="s">
        <v>38</v>
      </c>
      <c r="J33" s="20"/>
      <c r="K33" s="20" t="str">
        <f t="shared" si="2"/>
        <v>岩見沢市</v>
      </c>
      <c r="L33" s="20" t="e">
        <f t="shared" si="2"/>
        <v>#REF!</v>
      </c>
      <c r="M33" s="16"/>
      <c r="N33" s="21"/>
      <c r="O33" s="22"/>
      <c r="P33" s="21"/>
      <c r="Q33" s="22"/>
      <c r="R33" s="16"/>
      <c r="S33" s="35"/>
      <c r="T33" s="35"/>
      <c r="U33" s="73"/>
      <c r="V33" s="73"/>
      <c r="W33" s="74"/>
      <c r="X33" s="75"/>
      <c r="Y33" s="75"/>
      <c r="Z33" s="73">
        <v>24</v>
      </c>
      <c r="AA33" s="78">
        <f t="shared" si="0"/>
        <v>0</v>
      </c>
      <c r="AB33" s="75"/>
      <c r="AC33" s="75"/>
      <c r="AD33" s="75"/>
      <c r="AE33" s="75"/>
    </row>
    <row r="34" spans="1:31" ht="15.7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35"/>
      <c r="T34" s="35"/>
      <c r="U34" s="73"/>
      <c r="V34" s="73"/>
      <c r="W34" s="74"/>
      <c r="X34" s="75"/>
      <c r="Y34" s="75"/>
      <c r="Z34" s="73">
        <v>25</v>
      </c>
      <c r="AA34" s="75"/>
      <c r="AB34" s="75"/>
      <c r="AC34" s="75"/>
      <c r="AD34" s="75"/>
      <c r="AE34" s="75"/>
    </row>
    <row r="35" spans="1:31" ht="27.75" customHeight="1">
      <c r="A35" s="7"/>
      <c r="B35" s="7"/>
      <c r="C35" s="27"/>
      <c r="D35" s="28"/>
      <c r="E35" s="4"/>
      <c r="F35" s="4"/>
      <c r="G35" s="4"/>
      <c r="H35" s="4"/>
      <c r="I35" s="4"/>
      <c r="J35" s="4"/>
      <c r="K35" s="4"/>
      <c r="L35" s="4"/>
      <c r="M35" s="4"/>
      <c r="N35" s="123" t="s">
        <v>57</v>
      </c>
      <c r="O35" s="124"/>
      <c r="P35" s="125">
        <v>49.97</v>
      </c>
      <c r="Q35" s="126"/>
      <c r="R35" s="127"/>
      <c r="S35" s="35"/>
      <c r="T35" s="43"/>
      <c r="U35" s="79"/>
      <c r="V35" s="79"/>
      <c r="W35" s="79"/>
      <c r="X35" s="75"/>
      <c r="Y35" s="75"/>
      <c r="Z35" s="73">
        <v>26</v>
      </c>
      <c r="AA35" s="80" t="s">
        <v>58</v>
      </c>
      <c r="AB35" s="80">
        <f>COUNTIF(AA14:AA33,1)</f>
        <v>1</v>
      </c>
      <c r="AC35" s="75"/>
      <c r="AD35" s="75"/>
      <c r="AE35" s="75"/>
    </row>
    <row r="36" spans="1:31" ht="12.75" customHeight="1">
      <c r="A36" s="7"/>
      <c r="B36" s="7"/>
      <c r="C36" s="27"/>
      <c r="D36" s="28"/>
      <c r="E36" s="4"/>
      <c r="F36" s="4"/>
      <c r="G36" s="4"/>
      <c r="H36" s="4"/>
      <c r="I36" s="4"/>
      <c r="J36" s="4"/>
      <c r="K36" s="4"/>
      <c r="L36" s="4"/>
      <c r="M36" s="4"/>
      <c r="N36" s="14"/>
      <c r="O36" s="14"/>
      <c r="P36" s="14"/>
      <c r="Q36" s="14"/>
      <c r="R36" s="14"/>
      <c r="S36" s="35"/>
      <c r="T36" s="44"/>
      <c r="U36" s="81"/>
      <c r="V36" s="81"/>
      <c r="W36" s="81"/>
      <c r="X36" s="75"/>
      <c r="Y36" s="75"/>
      <c r="Z36" s="73">
        <v>27</v>
      </c>
      <c r="AA36" s="80" t="s">
        <v>59</v>
      </c>
      <c r="AB36" s="80">
        <f>COUNTIF(AA14:AA33,2)</f>
        <v>3</v>
      </c>
      <c r="AC36" s="75"/>
      <c r="AD36" s="75"/>
      <c r="AE36" s="75"/>
    </row>
    <row r="37" spans="1:31" ht="23.25" customHeight="1">
      <c r="A37" s="11"/>
      <c r="B37" s="11"/>
      <c r="C37" s="27"/>
      <c r="D37" s="27"/>
      <c r="E37" s="4"/>
      <c r="F37" s="4"/>
      <c r="G37" s="4"/>
      <c r="H37" s="4"/>
      <c r="I37" s="4"/>
      <c r="J37" s="4"/>
      <c r="K37" s="4"/>
      <c r="L37" s="4"/>
      <c r="M37" s="4"/>
      <c r="N37" s="128" t="s">
        <v>222</v>
      </c>
      <c r="O37" s="126"/>
      <c r="P37" s="126"/>
      <c r="Q37" s="126"/>
      <c r="R37" s="127"/>
      <c r="S37" s="35"/>
      <c r="T37" s="44"/>
      <c r="U37" s="81"/>
      <c r="V37" s="81"/>
      <c r="W37" s="81"/>
      <c r="X37" s="75"/>
      <c r="Y37" s="75"/>
      <c r="Z37" s="73">
        <v>28</v>
      </c>
      <c r="AA37" s="80" t="s">
        <v>60</v>
      </c>
      <c r="AB37" s="80">
        <f>COUNTA(M14:M33)-AB35-AB36</f>
        <v>0</v>
      </c>
      <c r="AC37" s="75"/>
      <c r="AD37" s="75"/>
      <c r="AE37" s="75"/>
    </row>
    <row r="38" spans="1:31" ht="23.25" customHeight="1">
      <c r="A38" s="14"/>
      <c r="B38" s="14"/>
      <c r="C38" s="14"/>
      <c r="D38" s="14"/>
      <c r="E38" s="4"/>
      <c r="F38" s="4"/>
      <c r="G38" s="4"/>
      <c r="H38" s="4"/>
      <c r="I38" s="4"/>
      <c r="J38" s="4"/>
      <c r="K38" s="4"/>
      <c r="L38" s="4"/>
      <c r="M38" s="45"/>
      <c r="N38" s="129" t="s">
        <v>218</v>
      </c>
      <c r="O38" s="130"/>
      <c r="P38" s="130"/>
      <c r="Q38" s="130"/>
      <c r="R38" s="131"/>
      <c r="S38" s="35"/>
      <c r="T38" s="46"/>
      <c r="U38" s="82"/>
      <c r="V38" s="82"/>
      <c r="W38" s="82"/>
      <c r="X38" s="75"/>
      <c r="Y38" s="75"/>
      <c r="Z38" s="73">
        <v>29</v>
      </c>
      <c r="AA38" s="75"/>
      <c r="AB38" s="75"/>
      <c r="AC38" s="75"/>
      <c r="AD38" s="75"/>
      <c r="AE38" s="75"/>
    </row>
    <row r="39" spans="1:31" ht="27.75" customHeight="1">
      <c r="A39" s="7"/>
      <c r="B39" s="7"/>
      <c r="C39" s="27"/>
      <c r="D39" s="28"/>
      <c r="E39" s="4"/>
      <c r="F39" s="4"/>
      <c r="G39" s="4"/>
      <c r="H39" s="4"/>
      <c r="I39" s="4"/>
      <c r="J39" s="4"/>
      <c r="K39" s="4"/>
      <c r="L39" s="4"/>
      <c r="M39" s="47"/>
      <c r="N39" s="114" t="str">
        <f ca="1">"令和8年"&amp;MONTH(S40)&amp;"月"&amp;DAY(S40)&amp;"日"</f>
        <v>令和8年5月11日</v>
      </c>
      <c r="O39" s="112"/>
      <c r="P39" s="112"/>
      <c r="Q39" s="30"/>
      <c r="R39" s="29"/>
      <c r="S39" s="43"/>
      <c r="T39" s="43"/>
      <c r="U39" s="79"/>
      <c r="V39" s="79"/>
      <c r="W39" s="79"/>
      <c r="X39" s="75"/>
      <c r="Y39" s="75"/>
      <c r="Z39" s="73">
        <v>30</v>
      </c>
      <c r="AA39" s="75"/>
      <c r="AB39" s="75"/>
      <c r="AC39" s="75"/>
      <c r="AD39" s="75"/>
      <c r="AE39" s="75"/>
    </row>
    <row r="40" spans="1:31" ht="27.75" customHeight="1">
      <c r="A40" s="7"/>
      <c r="B40" s="7"/>
      <c r="C40" s="27"/>
      <c r="D40" s="28"/>
      <c r="E40" s="4"/>
      <c r="F40" s="4"/>
      <c r="G40" s="4"/>
      <c r="H40" s="4"/>
      <c r="I40" s="4"/>
      <c r="J40" s="4"/>
      <c r="K40" s="4"/>
      <c r="L40" s="4"/>
      <c r="M40" s="30"/>
      <c r="N40" s="31"/>
      <c r="O40" s="83" t="s">
        <v>33</v>
      </c>
      <c r="P40" s="115" t="s">
        <v>236</v>
      </c>
      <c r="Q40" s="116"/>
      <c r="R40" s="32" t="s">
        <v>219</v>
      </c>
      <c r="S40" s="48">
        <f ca="1">TODAY()</f>
        <v>46153</v>
      </c>
      <c r="T40" s="35"/>
      <c r="U40" s="73"/>
      <c r="V40" s="73"/>
      <c r="W40" s="74"/>
      <c r="X40" s="75"/>
      <c r="Y40" s="75"/>
      <c r="Z40" s="73">
        <v>31</v>
      </c>
      <c r="AA40" s="75"/>
      <c r="AB40" s="75"/>
      <c r="AC40" s="75"/>
      <c r="AD40" s="75"/>
      <c r="AE40" s="75"/>
    </row>
    <row r="41" spans="1:3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 t="s">
        <v>61</v>
      </c>
      <c r="S41" s="35"/>
      <c r="T41" s="35"/>
      <c r="U41" s="73"/>
      <c r="V41" s="73"/>
      <c r="W41" s="74"/>
      <c r="X41" s="75"/>
      <c r="Y41" s="75"/>
      <c r="Z41" s="75"/>
      <c r="AA41" s="75"/>
      <c r="AB41" s="75"/>
      <c r="AC41" s="75"/>
      <c r="AD41" s="75"/>
      <c r="AE41" s="75"/>
    </row>
    <row r="42" spans="1:31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33" t="s">
        <v>62</v>
      </c>
      <c r="S42" s="35"/>
      <c r="T42" s="35"/>
      <c r="U42" s="73"/>
      <c r="V42" s="73"/>
      <c r="W42" s="74"/>
      <c r="X42" s="75"/>
      <c r="Y42" s="75"/>
      <c r="Z42" s="75"/>
      <c r="AA42" s="75"/>
      <c r="AB42" s="75"/>
      <c r="AC42" s="75"/>
      <c r="AD42" s="75"/>
      <c r="AE42" s="75"/>
    </row>
    <row r="43" spans="1:31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S43" s="35"/>
      <c r="T43" s="35"/>
      <c r="U43" s="73"/>
      <c r="V43" s="73"/>
      <c r="W43" s="74"/>
      <c r="X43" s="75"/>
      <c r="Y43" s="75"/>
      <c r="Z43" s="75"/>
      <c r="AA43" s="75"/>
      <c r="AB43" s="75"/>
      <c r="AC43" s="75"/>
      <c r="AD43" s="75"/>
      <c r="AE43" s="75"/>
    </row>
  </sheetData>
  <protectedRanges>
    <protectedRange sqref="P35 P40 P4 O4:O5 B14:D33 O40 F14:F33 H14:H33 J14:R33 C3:C7" name="女子"/>
  </protectedRanges>
  <mergeCells count="22">
    <mergeCell ref="A1:R1"/>
    <mergeCell ref="A3:B3"/>
    <mergeCell ref="A4:B4"/>
    <mergeCell ref="P4:R4"/>
    <mergeCell ref="A5:B5"/>
    <mergeCell ref="C5:D5"/>
    <mergeCell ref="O5:R5"/>
    <mergeCell ref="N39:P39"/>
    <mergeCell ref="P40:Q40"/>
    <mergeCell ref="C4:D4"/>
    <mergeCell ref="B12:R12"/>
    <mergeCell ref="E13:J13"/>
    <mergeCell ref="N35:O35"/>
    <mergeCell ref="P35:R35"/>
    <mergeCell ref="N37:R37"/>
    <mergeCell ref="N38:R38"/>
    <mergeCell ref="A6:B6"/>
    <mergeCell ref="C6:D6"/>
    <mergeCell ref="A7:B7"/>
    <mergeCell ref="C7:D7"/>
    <mergeCell ref="A10:C10"/>
    <mergeCell ref="B11:D11"/>
  </mergeCells>
  <phoneticPr fontId="25"/>
  <dataValidations count="10">
    <dataValidation type="list" allowBlank="1" showErrorMessage="1" sqref="D35:D36 O4" xr:uid="{34598949-5273-433C-9BB5-7E2BFE5B987F}">
      <formula1>$V$10:$V$13</formula1>
    </dataValidation>
    <dataValidation type="list" allowBlank="1" showErrorMessage="1" sqref="F14:F33" xr:uid="{AB38347A-92BC-48E6-9D3E-37CE239CB8A3}">
      <formula1>$X$10:$X$13</formula1>
    </dataValidation>
    <dataValidation type="list" allowBlank="1" showErrorMessage="1" sqref="M14:M33" xr:uid="{2D7E3E86-D142-4F1C-AAA8-FB7712C50468}">
      <formula1>$U$10:$U$15</formula1>
    </dataValidation>
    <dataValidation type="list" allowBlank="1" showErrorMessage="1" sqref="R14:R33" xr:uid="{C6D67D8F-A31E-4470-B47C-FDBED5D01E92}">
      <formula1>$U$10</formula1>
    </dataValidation>
    <dataValidation type="list" allowBlank="1" showErrorMessage="1" sqref="H14:H33" xr:uid="{E57338FA-1EBB-4E9F-94E9-1FD8E8B39B14}">
      <formula1>$Y$10:$Y$22</formula1>
    </dataValidation>
    <dataValidation type="list" allowBlank="1" showErrorMessage="1" sqref="N14:N33 P14:P33" xr:uid="{F5B6B1A0-CE16-4FBE-9BAC-74C0FA9635C6}">
      <formula1>$W$10:$W$21</formula1>
    </dataValidation>
    <dataValidation type="list" allowBlank="1" showErrorMessage="1" sqref="O40" xr:uid="{6C23E447-73AA-44AE-AE92-86CB1085BA74}">
      <formula1>$V$18:$V$19</formula1>
    </dataValidation>
    <dataValidation allowBlank="1" showErrorMessage="1" sqref="C4 C5:D5" xr:uid="{5A612AB8-81AD-478E-B7B7-6D50C9FF6252}"/>
    <dataValidation type="list" allowBlank="1" showErrorMessage="1" sqref="C3" xr:uid="{9D5F995C-C70B-4332-A3D9-D60F6E5C1B84}">
      <formula1>$V$20:$V$22</formula1>
    </dataValidation>
    <dataValidation type="list" allowBlank="1" showErrorMessage="1" sqref="J14:J33" xr:uid="{98241F12-D282-41B4-A569-1112C1DC0729}">
      <formula1>$Z$10:$Z$41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0" orientation="portrait" r:id="rId1"/>
  <rowBreaks count="1" manualBreakCount="1">
    <brk id="41" max="1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0E6C-CC3A-482A-9976-37C180C91005}">
  <sheetPr>
    <tabColor theme="8" tint="0.59999389629810485"/>
  </sheetPr>
  <dimension ref="A1:AE43"/>
  <sheetViews>
    <sheetView view="pageBreakPreview" zoomScaleNormal="100" zoomScaleSheetLayoutView="100" workbookViewId="0">
      <selection activeCell="M4" sqref="M4"/>
    </sheetView>
  </sheetViews>
  <sheetFormatPr defaultColWidth="14.42578125" defaultRowHeight="15" customHeight="1"/>
  <cols>
    <col min="1" max="1" width="4.42578125" customWidth="1"/>
    <col min="2" max="2" width="7" customWidth="1"/>
    <col min="3" max="3" width="17.28515625" customWidth="1"/>
    <col min="4" max="4" width="11.85546875" customWidth="1"/>
    <col min="5" max="6" width="2.85546875" customWidth="1"/>
    <col min="7" max="7" width="2" customWidth="1"/>
    <col min="8" max="8" width="2.85546875" customWidth="1"/>
    <col min="9" max="9" width="2" customWidth="1"/>
    <col min="10" max="10" width="2.85546875" customWidth="1"/>
    <col min="11" max="12" width="7.7109375" hidden="1" customWidth="1"/>
    <col min="13" max="13" width="4.7109375" customWidth="1"/>
    <col min="14" max="14" width="10.7109375" customWidth="1"/>
    <col min="15" max="15" width="9" customWidth="1"/>
    <col min="16" max="16" width="10.7109375" customWidth="1"/>
    <col min="17" max="17" width="9" customWidth="1"/>
    <col min="18" max="18" width="6.28515625" customWidth="1"/>
    <col min="19" max="19" width="7.28515625" customWidth="1"/>
    <col min="20" max="20" width="8.28515625" customWidth="1"/>
    <col min="21" max="21" width="4.42578125" customWidth="1"/>
    <col min="22" max="23" width="8.140625" customWidth="1"/>
    <col min="24" max="26" width="3.42578125" customWidth="1"/>
    <col min="27" max="27" width="6.42578125" customWidth="1"/>
    <col min="28" max="31" width="9" customWidth="1"/>
  </cols>
  <sheetData>
    <row r="1" spans="1:31" ht="60" customHeight="1">
      <c r="A1" s="137" t="s">
        <v>252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34"/>
      <c r="T1" s="35"/>
      <c r="U1" s="73"/>
      <c r="V1" s="73"/>
      <c r="W1" s="74"/>
      <c r="X1" s="2"/>
      <c r="Y1" s="2"/>
      <c r="Z1" s="2"/>
      <c r="AA1" s="2"/>
      <c r="AB1" s="2"/>
      <c r="AC1" s="2"/>
      <c r="AD1" s="2"/>
      <c r="AE1" s="2"/>
    </row>
    <row r="2" spans="1:31" ht="19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35"/>
      <c r="T2" s="35"/>
      <c r="U2" s="73"/>
      <c r="V2" s="73"/>
      <c r="W2" s="74"/>
      <c r="X2" s="2"/>
      <c r="Y2" s="2"/>
      <c r="Z2" s="2"/>
      <c r="AA2" s="2"/>
      <c r="AB2" s="2"/>
      <c r="AC2" s="2"/>
      <c r="AD2" s="2"/>
      <c r="AE2" s="2"/>
    </row>
    <row r="3" spans="1:31" ht="26.25" customHeight="1">
      <c r="A3" s="132" t="s">
        <v>214</v>
      </c>
      <c r="B3" s="127"/>
      <c r="C3" s="5"/>
      <c r="D3" s="6" t="s">
        <v>215</v>
      </c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4"/>
      <c r="R3" s="4"/>
      <c r="S3" s="35"/>
      <c r="T3" s="35"/>
      <c r="U3" s="73"/>
      <c r="V3" s="73"/>
      <c r="W3" s="74"/>
      <c r="X3" s="2"/>
      <c r="Y3" s="2"/>
      <c r="Z3" s="2"/>
      <c r="AA3" s="2"/>
      <c r="AB3" s="2"/>
      <c r="AC3" s="2"/>
      <c r="AD3" s="2"/>
      <c r="AE3" s="2"/>
    </row>
    <row r="4" spans="1:31" ht="25.5" customHeight="1">
      <c r="A4" s="132" t="s">
        <v>0</v>
      </c>
      <c r="B4" s="127"/>
      <c r="C4" s="139"/>
      <c r="D4" s="140"/>
      <c r="E4" s="7"/>
      <c r="F4" s="7"/>
      <c r="G4" s="7"/>
      <c r="H4" s="7"/>
      <c r="I4" s="7"/>
      <c r="J4" s="7"/>
      <c r="K4" s="7"/>
      <c r="L4" s="7"/>
      <c r="M4" s="8"/>
      <c r="N4" s="9" t="s">
        <v>1</v>
      </c>
      <c r="O4" s="10"/>
      <c r="P4" s="133"/>
      <c r="Q4" s="126"/>
      <c r="R4" s="127"/>
      <c r="S4" s="35"/>
      <c r="T4" s="35"/>
      <c r="U4" s="73"/>
      <c r="V4" s="73"/>
      <c r="W4" s="74"/>
      <c r="X4" s="2"/>
      <c r="Y4" s="2"/>
      <c r="Z4" s="2"/>
      <c r="AA4" s="2"/>
      <c r="AB4" s="2"/>
      <c r="AC4" s="2"/>
      <c r="AD4" s="2"/>
      <c r="AE4" s="2"/>
    </row>
    <row r="5" spans="1:31" ht="25.5" customHeight="1">
      <c r="A5" s="132" t="s">
        <v>2</v>
      </c>
      <c r="B5" s="127"/>
      <c r="C5" s="139"/>
      <c r="D5" s="140"/>
      <c r="E5" s="11"/>
      <c r="F5" s="11"/>
      <c r="G5" s="11"/>
      <c r="H5" s="11"/>
      <c r="I5" s="11"/>
      <c r="J5" s="11"/>
      <c r="K5" s="11"/>
      <c r="L5" s="11"/>
      <c r="M5" s="8"/>
      <c r="N5" s="9" t="s">
        <v>3</v>
      </c>
      <c r="O5" s="133"/>
      <c r="P5" s="126"/>
      <c r="Q5" s="126"/>
      <c r="R5" s="127"/>
      <c r="S5" s="35"/>
      <c r="T5" s="35"/>
      <c r="U5" s="73"/>
      <c r="V5" s="73"/>
      <c r="W5" s="74"/>
      <c r="X5" s="2"/>
      <c r="Y5" s="2"/>
      <c r="Z5" s="2"/>
      <c r="AA5" s="2"/>
      <c r="AB5" s="2"/>
      <c r="AC5" s="2"/>
      <c r="AD5" s="2"/>
      <c r="AE5" s="2"/>
    </row>
    <row r="6" spans="1:31" ht="25.5" customHeight="1">
      <c r="A6" s="132" t="s">
        <v>4</v>
      </c>
      <c r="B6" s="127"/>
      <c r="C6" s="133"/>
      <c r="D6" s="141"/>
      <c r="E6" s="12"/>
      <c r="F6" s="7"/>
      <c r="G6" s="7"/>
      <c r="H6" s="7"/>
      <c r="I6" s="7"/>
      <c r="J6" s="7"/>
      <c r="K6" s="7"/>
      <c r="L6" s="7"/>
      <c r="M6" s="7"/>
      <c r="N6" s="7"/>
      <c r="O6" s="13"/>
      <c r="P6" s="11"/>
      <c r="Q6" s="7"/>
      <c r="R6" s="7"/>
      <c r="S6" s="35"/>
      <c r="T6" s="35"/>
      <c r="U6" s="73"/>
      <c r="V6" s="73"/>
      <c r="W6" s="74"/>
      <c r="X6" s="75"/>
      <c r="Y6" s="75"/>
      <c r="Z6" s="75"/>
      <c r="AA6" s="75"/>
      <c r="AB6" s="75"/>
      <c r="AC6" s="75"/>
      <c r="AD6" s="75"/>
      <c r="AE6" s="75"/>
    </row>
    <row r="7" spans="1:31" ht="25.5" customHeight="1">
      <c r="A7" s="132" t="s">
        <v>5</v>
      </c>
      <c r="B7" s="127"/>
      <c r="C7" s="133"/>
      <c r="D7" s="141"/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35"/>
      <c r="T7" s="35"/>
      <c r="U7" s="73"/>
      <c r="V7" s="73"/>
      <c r="W7" s="74"/>
      <c r="X7" s="75"/>
      <c r="Y7" s="75"/>
      <c r="Z7" s="75"/>
      <c r="AA7" s="75"/>
      <c r="AB7" s="75"/>
      <c r="AC7" s="75"/>
      <c r="AD7" s="75"/>
      <c r="AE7" s="75"/>
    </row>
    <row r="8" spans="1:31" ht="10.5" customHeight="1">
      <c r="A8" s="4"/>
      <c r="B8" s="4"/>
      <c r="C8" s="1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35"/>
      <c r="T8" s="35"/>
      <c r="U8" s="73"/>
      <c r="V8" s="73"/>
      <c r="W8" s="74"/>
      <c r="X8" s="75"/>
      <c r="Y8" s="75"/>
      <c r="Z8" s="75"/>
      <c r="AA8" s="75"/>
      <c r="AB8" s="75"/>
      <c r="AC8" s="75"/>
      <c r="AD8" s="75"/>
      <c r="AE8" s="75"/>
    </row>
    <row r="9" spans="1:31" ht="10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35"/>
      <c r="T9" s="35"/>
      <c r="U9" s="73"/>
      <c r="V9" s="73"/>
      <c r="W9" s="74"/>
      <c r="X9" s="75"/>
      <c r="Y9" s="75"/>
      <c r="Z9" s="75"/>
      <c r="AA9" s="75"/>
      <c r="AB9" s="75"/>
      <c r="AC9" s="75"/>
      <c r="AD9" s="75"/>
      <c r="AE9" s="75"/>
    </row>
    <row r="10" spans="1:31" ht="25.5" customHeight="1">
      <c r="A10" s="135" t="s">
        <v>6</v>
      </c>
      <c r="B10" s="121"/>
      <c r="C10" s="12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35"/>
      <c r="T10" s="36"/>
      <c r="U10" s="73">
        <v>1</v>
      </c>
      <c r="V10" s="73" t="s">
        <v>7</v>
      </c>
      <c r="W10" s="1" t="s">
        <v>8</v>
      </c>
      <c r="X10" s="76" t="s">
        <v>225</v>
      </c>
      <c r="Y10" s="76" t="s">
        <v>10</v>
      </c>
      <c r="Z10" s="76" t="s">
        <v>10</v>
      </c>
      <c r="AA10" s="75"/>
      <c r="AB10" s="75" t="s">
        <v>11</v>
      </c>
      <c r="AC10" s="75"/>
      <c r="AD10" s="75"/>
      <c r="AE10" s="75"/>
    </row>
    <row r="11" spans="1:31" ht="12" customHeight="1">
      <c r="A11" s="4"/>
      <c r="B11" s="136"/>
      <c r="C11" s="112"/>
      <c r="D11" s="112"/>
      <c r="E11" s="15"/>
      <c r="F11" s="15"/>
      <c r="G11" s="15"/>
      <c r="H11" s="15"/>
      <c r="I11" s="15"/>
      <c r="J11" s="15"/>
      <c r="K11" s="15"/>
      <c r="L11" s="15"/>
      <c r="M11" s="14"/>
      <c r="N11" s="14"/>
      <c r="O11" s="14"/>
      <c r="P11" s="14"/>
      <c r="Q11" s="14"/>
      <c r="R11" s="14"/>
      <c r="S11" s="35"/>
      <c r="T11" s="35"/>
      <c r="U11" s="73">
        <v>2</v>
      </c>
      <c r="V11" s="73" t="s">
        <v>12</v>
      </c>
      <c r="W11" s="1" t="s">
        <v>13</v>
      </c>
      <c r="X11" s="76" t="s">
        <v>226</v>
      </c>
      <c r="Y11" s="76" t="s">
        <v>16</v>
      </c>
      <c r="Z11" s="76" t="s">
        <v>16</v>
      </c>
      <c r="AA11" s="75"/>
      <c r="AB11" s="75" t="s">
        <v>17</v>
      </c>
      <c r="AC11" s="75"/>
      <c r="AD11" s="75"/>
      <c r="AE11" s="75"/>
    </row>
    <row r="12" spans="1:31" ht="25.5" customHeight="1">
      <c r="A12" s="4"/>
      <c r="B12" s="119" t="s">
        <v>18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35"/>
      <c r="T12" s="35"/>
      <c r="U12" s="73">
        <v>3</v>
      </c>
      <c r="V12" s="73" t="s">
        <v>19</v>
      </c>
      <c r="W12" s="1" t="s">
        <v>20</v>
      </c>
      <c r="X12" s="76" t="s">
        <v>239</v>
      </c>
      <c r="Y12" s="76" t="s">
        <v>22</v>
      </c>
      <c r="Z12" s="76" t="s">
        <v>22</v>
      </c>
      <c r="AA12" s="75"/>
      <c r="AB12" s="75"/>
      <c r="AC12" s="75"/>
      <c r="AD12" s="75"/>
      <c r="AE12" s="75"/>
    </row>
    <row r="13" spans="1:31" ht="23.25" customHeight="1">
      <c r="A13" s="85"/>
      <c r="B13" s="86" t="s">
        <v>23</v>
      </c>
      <c r="C13" s="85" t="s">
        <v>24</v>
      </c>
      <c r="D13" s="85" t="s">
        <v>25</v>
      </c>
      <c r="E13" s="120" t="s">
        <v>26</v>
      </c>
      <c r="F13" s="121"/>
      <c r="G13" s="121"/>
      <c r="H13" s="121"/>
      <c r="I13" s="121"/>
      <c r="J13" s="122"/>
      <c r="K13" s="85" t="s">
        <v>0</v>
      </c>
      <c r="L13" s="85" t="s">
        <v>27</v>
      </c>
      <c r="M13" s="85"/>
      <c r="N13" s="87" t="s">
        <v>28</v>
      </c>
      <c r="O13" s="88" t="s">
        <v>29</v>
      </c>
      <c r="P13" s="87" t="s">
        <v>30</v>
      </c>
      <c r="Q13" s="88" t="s">
        <v>29</v>
      </c>
      <c r="R13" s="85" t="s">
        <v>31</v>
      </c>
      <c r="S13" s="41"/>
      <c r="T13" s="35"/>
      <c r="U13" s="73" t="s">
        <v>32</v>
      </c>
      <c r="V13" s="73" t="s">
        <v>33</v>
      </c>
      <c r="W13" s="1" t="s">
        <v>34</v>
      </c>
      <c r="X13" s="76" t="s">
        <v>253</v>
      </c>
      <c r="Y13" s="76" t="s">
        <v>36</v>
      </c>
      <c r="Z13" s="76" t="s">
        <v>36</v>
      </c>
      <c r="AA13" s="73"/>
      <c r="AB13" s="73"/>
      <c r="AC13" s="73"/>
      <c r="AD13" s="73"/>
      <c r="AE13" s="75"/>
    </row>
    <row r="14" spans="1:31" ht="26.25" customHeight="1">
      <c r="A14" s="16">
        <v>1</v>
      </c>
      <c r="B14" s="89"/>
      <c r="C14" s="16"/>
      <c r="D14" s="17"/>
      <c r="E14" s="18" t="s">
        <v>37</v>
      </c>
      <c r="F14" s="19"/>
      <c r="G14" s="19" t="s">
        <v>38</v>
      </c>
      <c r="H14" s="19"/>
      <c r="I14" s="19" t="s">
        <v>38</v>
      </c>
      <c r="J14" s="20"/>
      <c r="K14" s="20" t="e">
        <f>#REF!</f>
        <v>#REF!</v>
      </c>
      <c r="L14" s="20" t="e">
        <f>#REF!</f>
        <v>#REF!</v>
      </c>
      <c r="M14" s="16"/>
      <c r="N14" s="21"/>
      <c r="O14" s="22"/>
      <c r="P14" s="21"/>
      <c r="Q14" s="22"/>
      <c r="R14" s="16"/>
      <c r="S14" s="41"/>
      <c r="T14" s="35"/>
      <c r="U14" s="73" t="s">
        <v>39</v>
      </c>
      <c r="V14" s="73"/>
      <c r="W14" s="1" t="s">
        <v>40</v>
      </c>
      <c r="X14" s="77"/>
      <c r="Y14" s="76" t="s">
        <v>42</v>
      </c>
      <c r="Z14" s="76" t="s">
        <v>42</v>
      </c>
      <c r="AA14" s="78">
        <f t="shared" ref="AA14:AA33" si="0">COUNTA(N14,P14)</f>
        <v>0</v>
      </c>
      <c r="AB14" s="75"/>
      <c r="AC14" s="75"/>
      <c r="AD14" s="75"/>
      <c r="AE14" s="75"/>
    </row>
    <row r="15" spans="1:31" ht="26.25" customHeight="1">
      <c r="A15" s="16">
        <v>2</v>
      </c>
      <c r="B15" s="89"/>
      <c r="C15" s="16"/>
      <c r="D15" s="17"/>
      <c r="E15" s="18" t="s">
        <v>37</v>
      </c>
      <c r="F15" s="19"/>
      <c r="G15" s="19" t="s">
        <v>38</v>
      </c>
      <c r="H15" s="19"/>
      <c r="I15" s="19" t="s">
        <v>38</v>
      </c>
      <c r="J15" s="20"/>
      <c r="K15" s="20" t="e">
        <f t="shared" ref="K15:L30" si="1">K14</f>
        <v>#REF!</v>
      </c>
      <c r="L15" s="20" t="e">
        <f t="shared" si="1"/>
        <v>#REF!</v>
      </c>
      <c r="M15" s="16"/>
      <c r="N15" s="21"/>
      <c r="O15" s="22"/>
      <c r="P15" s="21"/>
      <c r="Q15" s="22"/>
      <c r="R15" s="16"/>
      <c r="S15" s="41"/>
      <c r="T15" s="35"/>
      <c r="U15" s="73" t="s">
        <v>43</v>
      </c>
      <c r="V15" s="73"/>
      <c r="W15" s="1" t="s">
        <v>44</v>
      </c>
      <c r="X15" s="73"/>
      <c r="Y15" s="76" t="s">
        <v>46</v>
      </c>
      <c r="Z15" s="76" t="s">
        <v>46</v>
      </c>
      <c r="AA15" s="78">
        <f t="shared" si="0"/>
        <v>0</v>
      </c>
      <c r="AB15" s="75"/>
      <c r="AC15" s="75"/>
      <c r="AD15" s="75"/>
      <c r="AE15" s="75"/>
    </row>
    <row r="16" spans="1:31" ht="26.25" customHeight="1">
      <c r="A16" s="16">
        <v>3</v>
      </c>
      <c r="B16" s="89"/>
      <c r="C16" s="23"/>
      <c r="D16" s="24"/>
      <c r="E16" s="18" t="s">
        <v>37</v>
      </c>
      <c r="F16" s="19"/>
      <c r="G16" s="19" t="s">
        <v>38</v>
      </c>
      <c r="H16" s="19"/>
      <c r="I16" s="19" t="s">
        <v>38</v>
      </c>
      <c r="J16" s="20"/>
      <c r="K16" s="20" t="e">
        <f t="shared" si="1"/>
        <v>#REF!</v>
      </c>
      <c r="L16" s="20" t="e">
        <f t="shared" si="1"/>
        <v>#REF!</v>
      </c>
      <c r="M16" s="16"/>
      <c r="N16" s="21"/>
      <c r="O16" s="22"/>
      <c r="P16" s="21"/>
      <c r="Q16" s="22"/>
      <c r="R16" s="16"/>
      <c r="S16" s="41"/>
      <c r="T16" s="35"/>
      <c r="U16" s="73"/>
      <c r="V16" s="73"/>
      <c r="W16" s="1" t="s">
        <v>47</v>
      </c>
      <c r="X16" s="73"/>
      <c r="Y16" s="76" t="s">
        <v>49</v>
      </c>
      <c r="Z16" s="76" t="s">
        <v>49</v>
      </c>
      <c r="AA16" s="78">
        <f t="shared" si="0"/>
        <v>0</v>
      </c>
      <c r="AB16" s="75"/>
      <c r="AC16" s="75"/>
      <c r="AD16" s="75"/>
      <c r="AE16" s="75"/>
    </row>
    <row r="17" spans="1:31" ht="26.25" customHeight="1">
      <c r="A17" s="16">
        <v>4</v>
      </c>
      <c r="B17" s="89"/>
      <c r="C17" s="16"/>
      <c r="D17" s="25"/>
      <c r="E17" s="18" t="s">
        <v>37</v>
      </c>
      <c r="F17" s="19"/>
      <c r="G17" s="19" t="s">
        <v>38</v>
      </c>
      <c r="H17" s="19"/>
      <c r="I17" s="19" t="s">
        <v>38</v>
      </c>
      <c r="J17" s="20"/>
      <c r="K17" s="20" t="e">
        <f t="shared" si="1"/>
        <v>#REF!</v>
      </c>
      <c r="L17" s="20" t="e">
        <f t="shared" si="1"/>
        <v>#REF!</v>
      </c>
      <c r="M17" s="16"/>
      <c r="N17" s="21"/>
      <c r="O17" s="22"/>
      <c r="P17" s="21"/>
      <c r="Q17" s="22"/>
      <c r="R17" s="16"/>
      <c r="S17" s="41"/>
      <c r="T17" s="35"/>
      <c r="U17" s="73"/>
      <c r="V17" s="73"/>
      <c r="W17" s="1" t="s">
        <v>50</v>
      </c>
      <c r="X17" s="75"/>
      <c r="Y17" s="76" t="s">
        <v>9</v>
      </c>
      <c r="Z17" s="76" t="s">
        <v>9</v>
      </c>
      <c r="AA17" s="78">
        <f t="shared" si="0"/>
        <v>0</v>
      </c>
      <c r="AB17" s="75"/>
      <c r="AC17" s="75"/>
      <c r="AD17" s="75"/>
      <c r="AE17" s="75"/>
    </row>
    <row r="18" spans="1:31" ht="26.25" customHeight="1">
      <c r="A18" s="16">
        <v>5</v>
      </c>
      <c r="B18" s="89"/>
      <c r="C18" s="16"/>
      <c r="D18" s="25"/>
      <c r="E18" s="18" t="s">
        <v>37</v>
      </c>
      <c r="F18" s="19"/>
      <c r="G18" s="19" t="s">
        <v>38</v>
      </c>
      <c r="H18" s="19"/>
      <c r="I18" s="19" t="s">
        <v>38</v>
      </c>
      <c r="J18" s="20"/>
      <c r="K18" s="20" t="e">
        <f t="shared" si="1"/>
        <v>#REF!</v>
      </c>
      <c r="L18" s="20" t="e">
        <f t="shared" si="1"/>
        <v>#REF!</v>
      </c>
      <c r="M18" s="16"/>
      <c r="N18" s="21"/>
      <c r="O18" s="22"/>
      <c r="P18" s="21"/>
      <c r="Q18" s="22"/>
      <c r="R18" s="16"/>
      <c r="S18" s="41"/>
      <c r="T18" s="35"/>
      <c r="U18" s="73"/>
      <c r="V18" s="73" t="s">
        <v>220</v>
      </c>
      <c r="W18" s="1" t="s">
        <v>52</v>
      </c>
      <c r="X18" s="75"/>
      <c r="Y18" s="76" t="s">
        <v>15</v>
      </c>
      <c r="Z18" s="76" t="s">
        <v>15</v>
      </c>
      <c r="AA18" s="78">
        <f t="shared" si="0"/>
        <v>0</v>
      </c>
      <c r="AB18" s="75"/>
      <c r="AC18" s="75"/>
      <c r="AD18" s="75"/>
      <c r="AE18" s="75"/>
    </row>
    <row r="19" spans="1:31" ht="26.25" customHeight="1">
      <c r="A19" s="16">
        <v>6</v>
      </c>
      <c r="B19" s="89"/>
      <c r="C19" s="16"/>
      <c r="D19" s="25"/>
      <c r="E19" s="18" t="s">
        <v>37</v>
      </c>
      <c r="F19" s="19"/>
      <c r="G19" s="19" t="s">
        <v>38</v>
      </c>
      <c r="H19" s="19"/>
      <c r="I19" s="19" t="s">
        <v>38</v>
      </c>
      <c r="J19" s="20"/>
      <c r="K19" s="20" t="e">
        <f t="shared" si="1"/>
        <v>#REF!</v>
      </c>
      <c r="L19" s="20" t="e">
        <f t="shared" si="1"/>
        <v>#REF!</v>
      </c>
      <c r="M19" s="16"/>
      <c r="N19" s="21"/>
      <c r="O19" s="22"/>
      <c r="P19" s="21"/>
      <c r="Q19" s="22"/>
      <c r="R19" s="16"/>
      <c r="S19" s="41"/>
      <c r="T19" s="35"/>
      <c r="U19" s="73"/>
      <c r="V19" s="73" t="s">
        <v>221</v>
      </c>
      <c r="W19" s="1" t="s">
        <v>54</v>
      </c>
      <c r="X19" s="75"/>
      <c r="Y19" s="73">
        <v>10</v>
      </c>
      <c r="Z19" s="73">
        <v>10</v>
      </c>
      <c r="AA19" s="78">
        <f t="shared" si="0"/>
        <v>0</v>
      </c>
      <c r="AB19" s="75"/>
      <c r="AC19" s="75"/>
      <c r="AD19" s="75"/>
      <c r="AE19" s="75"/>
    </row>
    <row r="20" spans="1:31" ht="26.25" customHeight="1">
      <c r="A20" s="16">
        <v>7</v>
      </c>
      <c r="B20" s="89"/>
      <c r="C20" s="16"/>
      <c r="D20" s="25"/>
      <c r="E20" s="18" t="s">
        <v>37</v>
      </c>
      <c r="F20" s="19"/>
      <c r="G20" s="19" t="s">
        <v>38</v>
      </c>
      <c r="H20" s="19"/>
      <c r="I20" s="19" t="s">
        <v>38</v>
      </c>
      <c r="J20" s="20"/>
      <c r="K20" s="20" t="e">
        <f t="shared" si="1"/>
        <v>#REF!</v>
      </c>
      <c r="L20" s="20" t="e">
        <f t="shared" si="1"/>
        <v>#REF!</v>
      </c>
      <c r="M20" s="16"/>
      <c r="N20" s="21"/>
      <c r="O20" s="22"/>
      <c r="P20" s="21"/>
      <c r="Q20" s="22"/>
      <c r="R20" s="16"/>
      <c r="S20" s="41"/>
      <c r="T20" s="35"/>
      <c r="U20" s="73"/>
      <c r="V20" s="73"/>
      <c r="W20" s="1" t="s">
        <v>55</v>
      </c>
      <c r="X20" s="75"/>
      <c r="Y20" s="73">
        <v>11</v>
      </c>
      <c r="Z20" s="73">
        <v>11</v>
      </c>
      <c r="AA20" s="78">
        <f t="shared" si="0"/>
        <v>0</v>
      </c>
      <c r="AB20" s="75"/>
      <c r="AC20" s="75"/>
      <c r="AD20" s="75"/>
      <c r="AE20" s="75"/>
    </row>
    <row r="21" spans="1:31" ht="26.25" customHeight="1">
      <c r="A21" s="16">
        <v>8</v>
      </c>
      <c r="B21" s="89"/>
      <c r="C21" s="16"/>
      <c r="D21" s="25"/>
      <c r="E21" s="18" t="s">
        <v>37</v>
      </c>
      <c r="F21" s="19"/>
      <c r="G21" s="19" t="s">
        <v>38</v>
      </c>
      <c r="H21" s="19"/>
      <c r="I21" s="19" t="s">
        <v>38</v>
      </c>
      <c r="J21" s="20"/>
      <c r="K21" s="20" t="e">
        <f t="shared" si="1"/>
        <v>#REF!</v>
      </c>
      <c r="L21" s="20" t="e">
        <f t="shared" si="1"/>
        <v>#REF!</v>
      </c>
      <c r="M21" s="16"/>
      <c r="N21" s="21"/>
      <c r="O21" s="22"/>
      <c r="P21" s="21"/>
      <c r="Q21" s="22"/>
      <c r="R21" s="16"/>
      <c r="S21" s="41"/>
      <c r="T21" s="35"/>
      <c r="U21" s="73"/>
      <c r="V21" s="73" t="s">
        <v>216</v>
      </c>
      <c r="W21" s="1" t="s">
        <v>56</v>
      </c>
      <c r="X21" s="75"/>
      <c r="Y21" s="73">
        <v>12</v>
      </c>
      <c r="Z21" s="73">
        <v>12</v>
      </c>
      <c r="AA21" s="78">
        <f t="shared" si="0"/>
        <v>0</v>
      </c>
      <c r="AB21" s="75"/>
      <c r="AC21" s="75"/>
      <c r="AD21" s="75"/>
      <c r="AE21" s="75"/>
    </row>
    <row r="22" spans="1:31" ht="26.25" customHeight="1">
      <c r="A22" s="16">
        <v>9</v>
      </c>
      <c r="B22" s="89"/>
      <c r="C22" s="16"/>
      <c r="D22" s="25"/>
      <c r="E22" s="18" t="s">
        <v>37</v>
      </c>
      <c r="F22" s="19"/>
      <c r="G22" s="19" t="s">
        <v>38</v>
      </c>
      <c r="H22" s="19"/>
      <c r="I22" s="19" t="s">
        <v>38</v>
      </c>
      <c r="J22" s="20"/>
      <c r="K22" s="20" t="e">
        <f t="shared" si="1"/>
        <v>#REF!</v>
      </c>
      <c r="L22" s="20" t="e">
        <f t="shared" si="1"/>
        <v>#REF!</v>
      </c>
      <c r="M22" s="16"/>
      <c r="N22" s="21"/>
      <c r="O22" s="22"/>
      <c r="P22" s="21"/>
      <c r="Q22" s="22"/>
      <c r="R22" s="16"/>
      <c r="S22" s="35"/>
      <c r="T22" s="35"/>
      <c r="U22" s="73"/>
      <c r="V22" s="73" t="s">
        <v>217</v>
      </c>
      <c r="W22" s="74"/>
      <c r="X22" s="75"/>
      <c r="Y22" s="75"/>
      <c r="Z22" s="73">
        <v>13</v>
      </c>
      <c r="AA22" s="78">
        <f t="shared" si="0"/>
        <v>0</v>
      </c>
      <c r="AB22" s="75"/>
      <c r="AC22" s="75"/>
      <c r="AD22" s="75"/>
      <c r="AE22" s="75"/>
    </row>
    <row r="23" spans="1:31" ht="26.25" customHeight="1">
      <c r="A23" s="16">
        <v>10</v>
      </c>
      <c r="B23" s="89"/>
      <c r="C23" s="16"/>
      <c r="D23" s="25"/>
      <c r="E23" s="18" t="s">
        <v>37</v>
      </c>
      <c r="F23" s="19"/>
      <c r="G23" s="19" t="s">
        <v>38</v>
      </c>
      <c r="H23" s="19"/>
      <c r="I23" s="19" t="s">
        <v>38</v>
      </c>
      <c r="J23" s="20"/>
      <c r="K23" s="20" t="e">
        <f t="shared" si="1"/>
        <v>#REF!</v>
      </c>
      <c r="L23" s="20" t="e">
        <f t="shared" si="1"/>
        <v>#REF!</v>
      </c>
      <c r="M23" s="16"/>
      <c r="N23" s="21"/>
      <c r="O23" s="22"/>
      <c r="P23" s="21"/>
      <c r="Q23" s="22"/>
      <c r="R23" s="16"/>
      <c r="S23" s="35"/>
      <c r="T23" s="35"/>
      <c r="U23" s="73"/>
      <c r="V23" s="73"/>
      <c r="W23" s="74"/>
      <c r="X23" s="75"/>
      <c r="Y23" s="75"/>
      <c r="Z23" s="73">
        <v>14</v>
      </c>
      <c r="AA23" s="78">
        <f t="shared" si="0"/>
        <v>0</v>
      </c>
      <c r="AB23" s="75"/>
      <c r="AC23" s="75"/>
      <c r="AD23" s="75"/>
      <c r="AE23" s="75"/>
    </row>
    <row r="24" spans="1:31" ht="26.25" customHeight="1">
      <c r="A24" s="16">
        <v>11</v>
      </c>
      <c r="B24" s="89"/>
      <c r="C24" s="16"/>
      <c r="D24" s="25"/>
      <c r="E24" s="18" t="s">
        <v>37</v>
      </c>
      <c r="F24" s="19"/>
      <c r="G24" s="19" t="s">
        <v>38</v>
      </c>
      <c r="H24" s="19"/>
      <c r="I24" s="19" t="s">
        <v>38</v>
      </c>
      <c r="J24" s="20"/>
      <c r="K24" s="20" t="e">
        <f t="shared" si="1"/>
        <v>#REF!</v>
      </c>
      <c r="L24" s="20" t="e">
        <f t="shared" si="1"/>
        <v>#REF!</v>
      </c>
      <c r="M24" s="16"/>
      <c r="N24" s="21"/>
      <c r="O24" s="22"/>
      <c r="P24" s="21"/>
      <c r="Q24" s="22"/>
      <c r="R24" s="16"/>
      <c r="S24" s="35"/>
      <c r="T24" s="35"/>
      <c r="U24" s="73"/>
      <c r="V24" s="73"/>
      <c r="W24" s="74"/>
      <c r="X24" s="75"/>
      <c r="Y24" s="75"/>
      <c r="Z24" s="73">
        <v>15</v>
      </c>
      <c r="AA24" s="78">
        <f t="shared" si="0"/>
        <v>0</v>
      </c>
      <c r="AB24" s="75"/>
      <c r="AC24" s="75"/>
      <c r="AD24" s="75"/>
      <c r="AE24" s="75"/>
    </row>
    <row r="25" spans="1:31" ht="26.25" customHeight="1">
      <c r="A25" s="16">
        <v>12</v>
      </c>
      <c r="B25" s="89"/>
      <c r="C25" s="16"/>
      <c r="D25" s="25"/>
      <c r="E25" s="18" t="s">
        <v>37</v>
      </c>
      <c r="F25" s="19"/>
      <c r="G25" s="19" t="s">
        <v>38</v>
      </c>
      <c r="H25" s="19"/>
      <c r="I25" s="19" t="s">
        <v>38</v>
      </c>
      <c r="J25" s="20"/>
      <c r="K25" s="20" t="e">
        <f t="shared" si="1"/>
        <v>#REF!</v>
      </c>
      <c r="L25" s="20" t="e">
        <f t="shared" si="1"/>
        <v>#REF!</v>
      </c>
      <c r="M25" s="16"/>
      <c r="N25" s="21"/>
      <c r="O25" s="22"/>
      <c r="P25" s="21"/>
      <c r="Q25" s="22"/>
      <c r="R25" s="16"/>
      <c r="S25" s="35"/>
      <c r="T25" s="35"/>
      <c r="U25" s="73"/>
      <c r="V25" s="73"/>
      <c r="W25" s="74"/>
      <c r="X25" s="75"/>
      <c r="Y25" s="75"/>
      <c r="Z25" s="73">
        <v>16</v>
      </c>
      <c r="AA25" s="78">
        <f t="shared" si="0"/>
        <v>0</v>
      </c>
      <c r="AB25" s="75"/>
      <c r="AC25" s="75"/>
      <c r="AD25" s="75"/>
      <c r="AE25" s="75"/>
    </row>
    <row r="26" spans="1:31" ht="26.25" customHeight="1">
      <c r="A26" s="16">
        <v>13</v>
      </c>
      <c r="B26" s="89"/>
      <c r="C26" s="16"/>
      <c r="D26" s="25"/>
      <c r="E26" s="18" t="s">
        <v>37</v>
      </c>
      <c r="F26" s="19"/>
      <c r="G26" s="19" t="s">
        <v>38</v>
      </c>
      <c r="H26" s="19"/>
      <c r="I26" s="19" t="s">
        <v>38</v>
      </c>
      <c r="J26" s="20"/>
      <c r="K26" s="20" t="e">
        <f t="shared" si="1"/>
        <v>#REF!</v>
      </c>
      <c r="L26" s="20" t="e">
        <f t="shared" si="1"/>
        <v>#REF!</v>
      </c>
      <c r="M26" s="16"/>
      <c r="N26" s="21"/>
      <c r="O26" s="22"/>
      <c r="P26" s="21"/>
      <c r="Q26" s="22"/>
      <c r="R26" s="16"/>
      <c r="S26" s="35"/>
      <c r="T26" s="35"/>
      <c r="U26" s="73"/>
      <c r="V26" s="73"/>
      <c r="W26" s="74"/>
      <c r="X26" s="75"/>
      <c r="Y26" s="75"/>
      <c r="Z26" s="73">
        <v>17</v>
      </c>
      <c r="AA26" s="78">
        <f t="shared" si="0"/>
        <v>0</v>
      </c>
      <c r="AB26" s="75"/>
      <c r="AC26" s="75"/>
      <c r="AD26" s="75"/>
      <c r="AE26" s="75"/>
    </row>
    <row r="27" spans="1:31" ht="26.25" customHeight="1">
      <c r="A27" s="16">
        <v>14</v>
      </c>
      <c r="B27" s="89"/>
      <c r="C27" s="16"/>
      <c r="D27" s="25"/>
      <c r="E27" s="18" t="s">
        <v>37</v>
      </c>
      <c r="F27" s="19"/>
      <c r="G27" s="19" t="s">
        <v>38</v>
      </c>
      <c r="H27" s="19"/>
      <c r="I27" s="19" t="s">
        <v>38</v>
      </c>
      <c r="J27" s="20"/>
      <c r="K27" s="20" t="e">
        <f t="shared" si="1"/>
        <v>#REF!</v>
      </c>
      <c r="L27" s="20" t="e">
        <f t="shared" si="1"/>
        <v>#REF!</v>
      </c>
      <c r="M27" s="16"/>
      <c r="N27" s="21"/>
      <c r="O27" s="22"/>
      <c r="P27" s="21"/>
      <c r="Q27" s="22"/>
      <c r="R27" s="16"/>
      <c r="S27" s="35"/>
      <c r="T27" s="35"/>
      <c r="U27" s="73"/>
      <c r="V27" s="73"/>
      <c r="W27" s="74"/>
      <c r="X27" s="75"/>
      <c r="Y27" s="75"/>
      <c r="Z27" s="73">
        <v>18</v>
      </c>
      <c r="AA27" s="78">
        <f t="shared" si="0"/>
        <v>0</v>
      </c>
      <c r="AB27" s="75"/>
      <c r="AC27" s="75"/>
      <c r="AD27" s="75"/>
      <c r="AE27" s="75"/>
    </row>
    <row r="28" spans="1:31" ht="26.25" customHeight="1">
      <c r="A28" s="16">
        <v>15</v>
      </c>
      <c r="B28" s="89"/>
      <c r="C28" s="16"/>
      <c r="D28" s="25"/>
      <c r="E28" s="18" t="s">
        <v>37</v>
      </c>
      <c r="F28" s="19"/>
      <c r="G28" s="19" t="s">
        <v>38</v>
      </c>
      <c r="H28" s="19"/>
      <c r="I28" s="19" t="s">
        <v>38</v>
      </c>
      <c r="J28" s="20"/>
      <c r="K28" s="20" t="e">
        <f t="shared" si="1"/>
        <v>#REF!</v>
      </c>
      <c r="L28" s="20" t="e">
        <f t="shared" si="1"/>
        <v>#REF!</v>
      </c>
      <c r="M28" s="16"/>
      <c r="N28" s="21"/>
      <c r="O28" s="22"/>
      <c r="P28" s="21"/>
      <c r="Q28" s="22"/>
      <c r="R28" s="16"/>
      <c r="S28" s="35"/>
      <c r="T28" s="35"/>
      <c r="U28" s="73"/>
      <c r="V28" s="73"/>
      <c r="W28" s="74"/>
      <c r="X28" s="75"/>
      <c r="Y28" s="75"/>
      <c r="Z28" s="73">
        <v>19</v>
      </c>
      <c r="AA28" s="78">
        <f t="shared" si="0"/>
        <v>0</v>
      </c>
      <c r="AB28" s="75"/>
      <c r="AC28" s="75"/>
      <c r="AD28" s="75"/>
      <c r="AE28" s="75"/>
    </row>
    <row r="29" spans="1:31" ht="26.25" customHeight="1">
      <c r="A29" s="16">
        <v>16</v>
      </c>
      <c r="B29" s="89"/>
      <c r="C29" s="16"/>
      <c r="D29" s="25"/>
      <c r="E29" s="18" t="s">
        <v>37</v>
      </c>
      <c r="F29" s="19"/>
      <c r="G29" s="19" t="s">
        <v>38</v>
      </c>
      <c r="H29" s="19"/>
      <c r="I29" s="19" t="s">
        <v>38</v>
      </c>
      <c r="J29" s="20"/>
      <c r="K29" s="20" t="e">
        <f t="shared" si="1"/>
        <v>#REF!</v>
      </c>
      <c r="L29" s="20" t="e">
        <f t="shared" si="1"/>
        <v>#REF!</v>
      </c>
      <c r="M29" s="16"/>
      <c r="N29" s="21"/>
      <c r="O29" s="22"/>
      <c r="P29" s="21"/>
      <c r="Q29" s="22"/>
      <c r="R29" s="16"/>
      <c r="S29" s="35"/>
      <c r="T29" s="35"/>
      <c r="U29" s="73"/>
      <c r="V29" s="73"/>
      <c r="W29" s="74"/>
      <c r="X29" s="75"/>
      <c r="Y29" s="75"/>
      <c r="Z29" s="73">
        <v>20</v>
      </c>
      <c r="AA29" s="78">
        <f t="shared" si="0"/>
        <v>0</v>
      </c>
      <c r="AB29" s="75"/>
      <c r="AC29" s="75"/>
      <c r="AD29" s="75"/>
      <c r="AE29" s="75"/>
    </row>
    <row r="30" spans="1:31" ht="26.25" customHeight="1">
      <c r="A30" s="16">
        <v>17</v>
      </c>
      <c r="B30" s="89"/>
      <c r="C30" s="16"/>
      <c r="D30" s="25"/>
      <c r="E30" s="18" t="s">
        <v>37</v>
      </c>
      <c r="F30" s="19"/>
      <c r="G30" s="19" t="s">
        <v>38</v>
      </c>
      <c r="H30" s="19"/>
      <c r="I30" s="19" t="s">
        <v>38</v>
      </c>
      <c r="J30" s="20"/>
      <c r="K30" s="20" t="e">
        <f t="shared" si="1"/>
        <v>#REF!</v>
      </c>
      <c r="L30" s="20" t="e">
        <f t="shared" si="1"/>
        <v>#REF!</v>
      </c>
      <c r="M30" s="16"/>
      <c r="N30" s="21"/>
      <c r="O30" s="22"/>
      <c r="P30" s="21"/>
      <c r="Q30" s="22"/>
      <c r="R30" s="16"/>
      <c r="S30" s="35"/>
      <c r="T30" s="35"/>
      <c r="U30" s="73"/>
      <c r="V30" s="73"/>
      <c r="W30" s="74"/>
      <c r="X30" s="75"/>
      <c r="Y30" s="75"/>
      <c r="Z30" s="73">
        <v>21</v>
      </c>
      <c r="AA30" s="78">
        <f t="shared" si="0"/>
        <v>0</v>
      </c>
      <c r="AB30" s="75"/>
      <c r="AC30" s="75"/>
      <c r="AD30" s="75"/>
      <c r="AE30" s="75"/>
    </row>
    <row r="31" spans="1:31" ht="26.25" customHeight="1">
      <c r="A31" s="16">
        <v>18</v>
      </c>
      <c r="B31" s="89"/>
      <c r="C31" s="16"/>
      <c r="D31" s="25"/>
      <c r="E31" s="18" t="s">
        <v>37</v>
      </c>
      <c r="F31" s="19"/>
      <c r="G31" s="19" t="s">
        <v>38</v>
      </c>
      <c r="H31" s="19"/>
      <c r="I31" s="19" t="s">
        <v>38</v>
      </c>
      <c r="J31" s="20"/>
      <c r="K31" s="20" t="e">
        <f t="shared" ref="K31:L33" si="2">K30</f>
        <v>#REF!</v>
      </c>
      <c r="L31" s="20" t="e">
        <f t="shared" si="2"/>
        <v>#REF!</v>
      </c>
      <c r="M31" s="16"/>
      <c r="N31" s="21"/>
      <c r="O31" s="22"/>
      <c r="P31" s="21"/>
      <c r="Q31" s="22"/>
      <c r="R31" s="16"/>
      <c r="S31" s="35"/>
      <c r="T31" s="35"/>
      <c r="U31" s="73"/>
      <c r="V31" s="73"/>
      <c r="W31" s="74"/>
      <c r="X31" s="75"/>
      <c r="Y31" s="75"/>
      <c r="Z31" s="73">
        <v>22</v>
      </c>
      <c r="AA31" s="78">
        <f t="shared" si="0"/>
        <v>0</v>
      </c>
      <c r="AB31" s="75"/>
      <c r="AC31" s="75"/>
      <c r="AD31" s="75"/>
      <c r="AE31" s="75"/>
    </row>
    <row r="32" spans="1:31" ht="26.25" customHeight="1">
      <c r="A32" s="16">
        <v>19</v>
      </c>
      <c r="B32" s="89"/>
      <c r="C32" s="16"/>
      <c r="D32" s="25"/>
      <c r="E32" s="18" t="s">
        <v>37</v>
      </c>
      <c r="F32" s="19"/>
      <c r="G32" s="19" t="s">
        <v>38</v>
      </c>
      <c r="H32" s="19"/>
      <c r="I32" s="19" t="s">
        <v>38</v>
      </c>
      <c r="J32" s="20"/>
      <c r="K32" s="20" t="e">
        <f t="shared" si="2"/>
        <v>#REF!</v>
      </c>
      <c r="L32" s="20" t="e">
        <f t="shared" si="2"/>
        <v>#REF!</v>
      </c>
      <c r="M32" s="16"/>
      <c r="N32" s="21"/>
      <c r="O32" s="22"/>
      <c r="P32" s="21"/>
      <c r="Q32" s="22"/>
      <c r="R32" s="16"/>
      <c r="S32" s="35"/>
      <c r="T32" s="35"/>
      <c r="U32" s="73"/>
      <c r="V32" s="73"/>
      <c r="W32" s="74"/>
      <c r="X32" s="75"/>
      <c r="Y32" s="75"/>
      <c r="Z32" s="73">
        <v>23</v>
      </c>
      <c r="AA32" s="78">
        <f t="shared" si="0"/>
        <v>0</v>
      </c>
      <c r="AB32" s="75"/>
      <c r="AC32" s="75"/>
      <c r="AD32" s="75"/>
      <c r="AE32" s="75"/>
    </row>
    <row r="33" spans="1:31" ht="26.25" customHeight="1">
      <c r="A33" s="16">
        <v>20</v>
      </c>
      <c r="B33" s="89"/>
      <c r="C33" s="16"/>
      <c r="D33" s="25"/>
      <c r="E33" s="18" t="s">
        <v>37</v>
      </c>
      <c r="F33" s="19"/>
      <c r="G33" s="19" t="s">
        <v>38</v>
      </c>
      <c r="H33" s="19"/>
      <c r="I33" s="19" t="s">
        <v>38</v>
      </c>
      <c r="J33" s="20"/>
      <c r="K33" s="20" t="e">
        <f t="shared" si="2"/>
        <v>#REF!</v>
      </c>
      <c r="L33" s="20" t="e">
        <f t="shared" si="2"/>
        <v>#REF!</v>
      </c>
      <c r="M33" s="16"/>
      <c r="N33" s="21"/>
      <c r="O33" s="22"/>
      <c r="P33" s="21"/>
      <c r="Q33" s="22"/>
      <c r="R33" s="16"/>
      <c r="S33" s="35"/>
      <c r="T33" s="35"/>
      <c r="U33" s="73"/>
      <c r="V33" s="73"/>
      <c r="W33" s="74"/>
      <c r="X33" s="75"/>
      <c r="Y33" s="75"/>
      <c r="Z33" s="73">
        <v>24</v>
      </c>
      <c r="AA33" s="78">
        <f t="shared" si="0"/>
        <v>0</v>
      </c>
      <c r="AB33" s="75"/>
      <c r="AC33" s="75"/>
      <c r="AD33" s="75"/>
      <c r="AE33" s="75"/>
    </row>
    <row r="34" spans="1:31" ht="15.7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35"/>
      <c r="T34" s="35"/>
      <c r="U34" s="73"/>
      <c r="V34" s="73"/>
      <c r="W34" s="74"/>
      <c r="X34" s="75"/>
      <c r="Y34" s="75"/>
      <c r="Z34" s="73">
        <v>25</v>
      </c>
      <c r="AA34" s="75"/>
      <c r="AB34" s="75"/>
      <c r="AC34" s="75"/>
      <c r="AD34" s="75"/>
      <c r="AE34" s="75"/>
    </row>
    <row r="35" spans="1:31" ht="27.75" customHeight="1">
      <c r="A35" s="7"/>
      <c r="B35" s="7"/>
      <c r="C35" s="27"/>
      <c r="D35" s="28"/>
      <c r="E35" s="4"/>
      <c r="F35" s="4"/>
      <c r="G35" s="4"/>
      <c r="H35" s="4"/>
      <c r="I35" s="4"/>
      <c r="J35" s="4"/>
      <c r="K35" s="4"/>
      <c r="L35" s="4"/>
      <c r="M35" s="4"/>
      <c r="N35" s="123" t="s">
        <v>57</v>
      </c>
      <c r="O35" s="124"/>
      <c r="P35" s="125"/>
      <c r="Q35" s="126"/>
      <c r="R35" s="127"/>
      <c r="S35" s="35"/>
      <c r="T35" s="43"/>
      <c r="U35" s="79"/>
      <c r="V35" s="79"/>
      <c r="W35" s="79"/>
      <c r="X35" s="75"/>
      <c r="Y35" s="75"/>
      <c r="Z35" s="73">
        <v>26</v>
      </c>
      <c r="AA35" s="80" t="s">
        <v>58</v>
      </c>
      <c r="AB35" s="80">
        <f>COUNTIF(AA14:AA33,1)</f>
        <v>0</v>
      </c>
      <c r="AC35" s="75"/>
      <c r="AD35" s="75"/>
      <c r="AE35" s="75"/>
    </row>
    <row r="36" spans="1:31" ht="12.75" customHeight="1">
      <c r="A36" s="7"/>
      <c r="B36" s="7"/>
      <c r="C36" s="27"/>
      <c r="D36" s="28"/>
      <c r="E36" s="4"/>
      <c r="F36" s="4"/>
      <c r="G36" s="4"/>
      <c r="H36" s="4"/>
      <c r="I36" s="4"/>
      <c r="J36" s="4"/>
      <c r="K36" s="4"/>
      <c r="L36" s="4"/>
      <c r="M36" s="4"/>
      <c r="N36" s="14"/>
      <c r="O36" s="14"/>
      <c r="P36" s="14"/>
      <c r="Q36" s="14"/>
      <c r="R36" s="14"/>
      <c r="S36" s="35"/>
      <c r="T36" s="44"/>
      <c r="U36" s="81"/>
      <c r="V36" s="81"/>
      <c r="W36" s="81"/>
      <c r="X36" s="75"/>
      <c r="Y36" s="75"/>
      <c r="Z36" s="73">
        <v>27</v>
      </c>
      <c r="AA36" s="80" t="s">
        <v>59</v>
      </c>
      <c r="AB36" s="80">
        <f>COUNTIF(AA14:AA33,2)</f>
        <v>0</v>
      </c>
      <c r="AC36" s="75"/>
      <c r="AD36" s="75"/>
      <c r="AE36" s="75"/>
    </row>
    <row r="37" spans="1:31" ht="23.25" customHeight="1">
      <c r="A37" s="11"/>
      <c r="B37" s="11"/>
      <c r="C37" s="27"/>
      <c r="D37" s="27"/>
      <c r="E37" s="4"/>
      <c r="F37" s="4"/>
      <c r="G37" s="4"/>
      <c r="H37" s="4"/>
      <c r="I37" s="4"/>
      <c r="J37" s="4"/>
      <c r="K37" s="4"/>
      <c r="L37" s="4"/>
      <c r="M37" s="4"/>
      <c r="N37" s="128" t="s">
        <v>222</v>
      </c>
      <c r="O37" s="126"/>
      <c r="P37" s="126"/>
      <c r="Q37" s="126"/>
      <c r="R37" s="127"/>
      <c r="S37" s="35"/>
      <c r="T37" s="44"/>
      <c r="U37" s="81"/>
      <c r="V37" s="81"/>
      <c r="W37" s="81"/>
      <c r="X37" s="75"/>
      <c r="Y37" s="75"/>
      <c r="Z37" s="73">
        <v>28</v>
      </c>
      <c r="AA37" s="80" t="s">
        <v>60</v>
      </c>
      <c r="AB37" s="80">
        <f>COUNTA(M14:M33)-AB35-AB36</f>
        <v>0</v>
      </c>
      <c r="AC37" s="75"/>
      <c r="AD37" s="75"/>
      <c r="AE37" s="75"/>
    </row>
    <row r="38" spans="1:31" ht="23.25" customHeight="1">
      <c r="A38" s="14"/>
      <c r="B38" s="14"/>
      <c r="C38" s="14"/>
      <c r="D38" s="14"/>
      <c r="E38" s="4"/>
      <c r="F38" s="4"/>
      <c r="G38" s="4"/>
      <c r="H38" s="4"/>
      <c r="I38" s="4"/>
      <c r="J38" s="4"/>
      <c r="K38" s="4"/>
      <c r="L38" s="4"/>
      <c r="M38" s="45"/>
      <c r="N38" s="129" t="s">
        <v>218</v>
      </c>
      <c r="O38" s="130"/>
      <c r="P38" s="130"/>
      <c r="Q38" s="130"/>
      <c r="R38" s="131"/>
      <c r="S38" s="35"/>
      <c r="T38" s="46"/>
      <c r="U38" s="82"/>
      <c r="V38" s="82"/>
      <c r="W38" s="82"/>
      <c r="X38" s="75"/>
      <c r="Y38" s="75"/>
      <c r="Z38" s="73">
        <v>29</v>
      </c>
      <c r="AA38" s="75"/>
      <c r="AB38" s="75"/>
      <c r="AC38" s="75"/>
      <c r="AD38" s="75"/>
      <c r="AE38" s="75"/>
    </row>
    <row r="39" spans="1:31" ht="27.75" customHeight="1">
      <c r="A39" s="7"/>
      <c r="B39" s="7"/>
      <c r="C39" s="27"/>
      <c r="D39" s="28"/>
      <c r="E39" s="4"/>
      <c r="F39" s="4"/>
      <c r="G39" s="4"/>
      <c r="H39" s="4"/>
      <c r="I39" s="4"/>
      <c r="J39" s="4"/>
      <c r="K39" s="4"/>
      <c r="L39" s="4"/>
      <c r="M39" s="47"/>
      <c r="N39" s="114" t="str">
        <f ca="1">"令和8年"&amp;MONTH(S40)&amp;"月"&amp;DAY(S40)&amp;"日"</f>
        <v>令和8年5月11日</v>
      </c>
      <c r="O39" s="112"/>
      <c r="P39" s="112"/>
      <c r="Q39" s="30"/>
      <c r="R39" s="29"/>
      <c r="S39" s="43"/>
      <c r="T39" s="43"/>
      <c r="U39" s="79"/>
      <c r="V39" s="79"/>
      <c r="W39" s="79"/>
      <c r="X39" s="75"/>
      <c r="Y39" s="75"/>
      <c r="Z39" s="73">
        <v>30</v>
      </c>
      <c r="AA39" s="75"/>
      <c r="AB39" s="75"/>
      <c r="AC39" s="75"/>
      <c r="AD39" s="75"/>
      <c r="AE39" s="75"/>
    </row>
    <row r="40" spans="1:31" ht="27.75" customHeight="1">
      <c r="A40" s="7"/>
      <c r="B40" s="7"/>
      <c r="C40" s="27"/>
      <c r="D40" s="28"/>
      <c r="E40" s="4"/>
      <c r="F40" s="4"/>
      <c r="G40" s="4"/>
      <c r="H40" s="4"/>
      <c r="I40" s="4"/>
      <c r="J40" s="4"/>
      <c r="K40" s="4"/>
      <c r="L40" s="4"/>
      <c r="M40" s="30"/>
      <c r="N40" s="31"/>
      <c r="O40" s="83" t="s">
        <v>33</v>
      </c>
      <c r="P40" s="115"/>
      <c r="Q40" s="116"/>
      <c r="R40" s="32" t="s">
        <v>219</v>
      </c>
      <c r="S40" s="48">
        <f ca="1">TODAY()</f>
        <v>46153</v>
      </c>
      <c r="T40" s="35"/>
      <c r="U40" s="73"/>
      <c r="V40" s="73"/>
      <c r="W40" s="74"/>
      <c r="X40" s="75"/>
      <c r="Y40" s="75"/>
      <c r="Z40" s="73">
        <v>31</v>
      </c>
      <c r="AA40" s="75"/>
      <c r="AB40" s="75"/>
      <c r="AC40" s="75"/>
      <c r="AD40" s="75"/>
      <c r="AE40" s="75"/>
    </row>
    <row r="41" spans="1:3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 t="s">
        <v>61</v>
      </c>
      <c r="S41" s="35"/>
      <c r="T41" s="35"/>
      <c r="U41" s="73"/>
      <c r="V41" s="73"/>
      <c r="W41" s="74"/>
      <c r="X41" s="75"/>
      <c r="Y41" s="75"/>
      <c r="Z41" s="75"/>
      <c r="AA41" s="75"/>
      <c r="AB41" s="75"/>
      <c r="AC41" s="75"/>
      <c r="AD41" s="75"/>
      <c r="AE41" s="75"/>
    </row>
    <row r="42" spans="1:31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3"/>
      <c r="P42" s="4"/>
      <c r="Q42" s="4"/>
      <c r="R42" s="33" t="s">
        <v>62</v>
      </c>
      <c r="S42" s="35"/>
      <c r="T42" s="35"/>
      <c r="U42" s="73"/>
      <c r="V42" s="73"/>
      <c r="W42" s="74"/>
      <c r="X42" s="75"/>
      <c r="Y42" s="75"/>
      <c r="Z42" s="75"/>
      <c r="AA42" s="75"/>
      <c r="AB42" s="75"/>
      <c r="AC42" s="75"/>
      <c r="AD42" s="75"/>
      <c r="AE42" s="75"/>
    </row>
    <row r="43" spans="1:31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S43" s="35"/>
      <c r="T43" s="35"/>
      <c r="U43" s="73"/>
      <c r="V43" s="73"/>
      <c r="W43" s="74"/>
      <c r="X43" s="75"/>
      <c r="Y43" s="75"/>
      <c r="Z43" s="75"/>
      <c r="AA43" s="75"/>
      <c r="AB43" s="75"/>
      <c r="AC43" s="75"/>
      <c r="AD43" s="75"/>
      <c r="AE43" s="75"/>
    </row>
  </sheetData>
  <protectedRanges>
    <protectedRange sqref="O40 B14:D33 F14:F33 H14:H33 J14:R33 C3:C7" name="男子"/>
  </protectedRanges>
  <mergeCells count="22">
    <mergeCell ref="A1:R1"/>
    <mergeCell ref="A3:B3"/>
    <mergeCell ref="A4:B4"/>
    <mergeCell ref="P4:R4"/>
    <mergeCell ref="A5:B5"/>
    <mergeCell ref="C5:D5"/>
    <mergeCell ref="O5:R5"/>
    <mergeCell ref="N39:P39"/>
    <mergeCell ref="P40:Q40"/>
    <mergeCell ref="C4:D4"/>
    <mergeCell ref="B12:R12"/>
    <mergeCell ref="E13:J13"/>
    <mergeCell ref="N35:O35"/>
    <mergeCell ref="P35:R35"/>
    <mergeCell ref="N37:R37"/>
    <mergeCell ref="N38:R38"/>
    <mergeCell ref="A6:B6"/>
    <mergeCell ref="C6:D6"/>
    <mergeCell ref="A7:B7"/>
    <mergeCell ref="C7:D7"/>
    <mergeCell ref="A10:C10"/>
    <mergeCell ref="B11:D11"/>
  </mergeCells>
  <phoneticPr fontId="25"/>
  <dataValidations count="10">
    <dataValidation type="list" allowBlank="1" showErrorMessage="1" sqref="J14:J33" xr:uid="{0C39AA37-5144-465A-B07E-4B6E1D44D735}">
      <formula1>$Z$10:$Z$41</formula1>
    </dataValidation>
    <dataValidation type="list" allowBlank="1" showErrorMessage="1" sqref="C3" xr:uid="{E222C323-BB71-42EF-A7F7-8387A324B639}">
      <formula1>$V$20:$V$22</formula1>
    </dataValidation>
    <dataValidation allowBlank="1" showErrorMessage="1" sqref="C5:D5" xr:uid="{BAC2098F-3D07-4B53-8B38-114D89364F51}"/>
    <dataValidation type="list" allowBlank="1" showErrorMessage="1" sqref="O40" xr:uid="{D53DEF43-655A-4D29-9AA1-72331D85F896}">
      <formula1>$V$18:$V$19</formula1>
    </dataValidation>
    <dataValidation type="list" allowBlank="1" showErrorMessage="1" sqref="N14:N33 P14:P33" xr:uid="{14CBEBD1-0B75-47C4-8DCF-FF48585B02AA}">
      <formula1>$W$10:$W$21</formula1>
    </dataValidation>
    <dataValidation type="list" allowBlank="1" showErrorMessage="1" sqref="H14:H33" xr:uid="{D4A3A7E6-1C45-4B10-8FC2-BCED70C18BB3}">
      <formula1>$Y$10:$Y$22</formula1>
    </dataValidation>
    <dataValidation type="list" allowBlank="1" showErrorMessage="1" sqref="R14:R33" xr:uid="{78AA06A0-1182-443C-9741-57B907741EDF}">
      <formula1>$U$10</formula1>
    </dataValidation>
    <dataValidation type="list" allowBlank="1" showErrorMessage="1" sqref="M14:M33" xr:uid="{8B6EE22F-9CC3-4331-9FDF-E9D220712A40}">
      <formula1>$U$10:$U$15</formula1>
    </dataValidation>
    <dataValidation type="list" allowBlank="1" showErrorMessage="1" sqref="F14:F33" xr:uid="{E92A4C1A-20A9-40E6-AB19-38A869A000FE}">
      <formula1>$X$10:$X$13</formula1>
    </dataValidation>
    <dataValidation type="list" allowBlank="1" showErrorMessage="1" sqref="D35:D36 O4" xr:uid="{6BAFB516-9837-43A0-9B84-78DEAC1868E1}">
      <formula1>$V$10:$V$13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0" orientation="portrait" r:id="rId1"/>
  <rowBreaks count="1" manualBreakCount="1">
    <brk id="41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A1:AE43"/>
  <sheetViews>
    <sheetView view="pageBreakPreview" zoomScaleNormal="100" zoomScaleSheetLayoutView="100" workbookViewId="0">
      <selection activeCell="AG8" sqref="AG8"/>
    </sheetView>
  </sheetViews>
  <sheetFormatPr defaultColWidth="14.42578125" defaultRowHeight="15" customHeight="1"/>
  <cols>
    <col min="1" max="1" width="4.42578125" customWidth="1"/>
    <col min="2" max="2" width="7" customWidth="1"/>
    <col min="3" max="3" width="17.28515625" customWidth="1"/>
    <col min="4" max="4" width="11.85546875" customWidth="1"/>
    <col min="5" max="6" width="2.85546875" customWidth="1"/>
    <col min="7" max="7" width="2" customWidth="1"/>
    <col min="8" max="8" width="2.85546875" customWidth="1"/>
    <col min="9" max="9" width="2" customWidth="1"/>
    <col min="10" max="10" width="2.85546875" customWidth="1"/>
    <col min="11" max="12" width="7.7109375" hidden="1" customWidth="1"/>
    <col min="13" max="13" width="4.7109375" customWidth="1"/>
    <col min="14" max="14" width="10.7109375" customWidth="1"/>
    <col min="15" max="15" width="9" customWidth="1"/>
    <col min="16" max="16" width="10.7109375" customWidth="1"/>
    <col min="17" max="17" width="9" customWidth="1"/>
    <col min="18" max="18" width="6.28515625" customWidth="1"/>
    <col min="19" max="19" width="7.28515625" customWidth="1"/>
    <col min="20" max="20" width="8.28515625" customWidth="1"/>
    <col min="21" max="21" width="4.42578125" customWidth="1"/>
    <col min="22" max="23" width="8.140625" customWidth="1"/>
    <col min="24" max="26" width="3.42578125" customWidth="1"/>
    <col min="27" max="27" width="6.42578125" customWidth="1"/>
    <col min="28" max="31" width="9" customWidth="1"/>
  </cols>
  <sheetData>
    <row r="1" spans="1:31" ht="60" customHeight="1">
      <c r="A1" s="137" t="s">
        <v>252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34"/>
      <c r="T1" s="35"/>
      <c r="U1" s="73"/>
      <c r="V1" s="73"/>
      <c r="W1" s="74"/>
      <c r="X1" s="2"/>
      <c r="Y1" s="2"/>
      <c r="Z1" s="2"/>
      <c r="AA1" s="2"/>
      <c r="AB1" s="2"/>
      <c r="AC1" s="2"/>
      <c r="AD1" s="2"/>
      <c r="AE1" s="2"/>
    </row>
    <row r="2" spans="1:31" ht="19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35"/>
      <c r="T2" s="35"/>
      <c r="U2" s="73"/>
      <c r="V2" s="73"/>
      <c r="W2" s="74"/>
      <c r="X2" s="2"/>
      <c r="Y2" s="2"/>
      <c r="Z2" s="2"/>
      <c r="AA2" s="2"/>
      <c r="AB2" s="2"/>
      <c r="AC2" s="2"/>
      <c r="AD2" s="2"/>
      <c r="AE2" s="2"/>
    </row>
    <row r="3" spans="1:31" ht="26.25" customHeight="1">
      <c r="A3" s="132" t="s">
        <v>214</v>
      </c>
      <c r="B3" s="127"/>
      <c r="C3" s="5"/>
      <c r="D3" s="6" t="s">
        <v>215</v>
      </c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4"/>
      <c r="R3" s="4"/>
      <c r="S3" s="35"/>
      <c r="T3" s="35"/>
      <c r="U3" s="73"/>
      <c r="V3" s="73"/>
      <c r="W3" s="74"/>
      <c r="X3" s="2"/>
      <c r="Y3" s="2"/>
      <c r="Z3" s="2"/>
      <c r="AA3" s="2"/>
      <c r="AB3" s="2"/>
      <c r="AC3" s="2"/>
      <c r="AD3" s="2"/>
      <c r="AE3" s="2"/>
    </row>
    <row r="4" spans="1:31" ht="25.5" customHeight="1">
      <c r="A4" s="132" t="s">
        <v>0</v>
      </c>
      <c r="B4" s="127"/>
      <c r="C4" s="139"/>
      <c r="D4" s="140"/>
      <c r="E4" s="7"/>
      <c r="F4" s="7"/>
      <c r="G4" s="7"/>
      <c r="H4" s="7"/>
      <c r="I4" s="7"/>
      <c r="J4" s="7"/>
      <c r="K4" s="7"/>
      <c r="L4" s="7"/>
      <c r="M4" s="8"/>
      <c r="N4" s="9" t="s">
        <v>1</v>
      </c>
      <c r="O4" s="10"/>
      <c r="P4" s="133"/>
      <c r="Q4" s="126"/>
      <c r="R4" s="127"/>
      <c r="S4" s="35"/>
      <c r="T4" s="35"/>
      <c r="U4" s="73"/>
      <c r="V4" s="73"/>
      <c r="W4" s="74"/>
      <c r="X4" s="2"/>
      <c r="Y4" s="2"/>
      <c r="Z4" s="2"/>
      <c r="AA4" s="2"/>
      <c r="AB4" s="2"/>
      <c r="AC4" s="2"/>
      <c r="AD4" s="2"/>
      <c r="AE4" s="2"/>
    </row>
    <row r="5" spans="1:31" ht="25.5" customHeight="1">
      <c r="A5" s="132" t="s">
        <v>2</v>
      </c>
      <c r="B5" s="127"/>
      <c r="C5" s="139"/>
      <c r="D5" s="140"/>
      <c r="E5" s="11"/>
      <c r="F5" s="11"/>
      <c r="G5" s="11"/>
      <c r="H5" s="11"/>
      <c r="I5" s="11"/>
      <c r="J5" s="11"/>
      <c r="K5" s="11"/>
      <c r="L5" s="11"/>
      <c r="M5" s="8"/>
      <c r="N5" s="9" t="s">
        <v>3</v>
      </c>
      <c r="O5" s="133"/>
      <c r="P5" s="126"/>
      <c r="Q5" s="126"/>
      <c r="R5" s="127"/>
      <c r="S5" s="35"/>
      <c r="T5" s="35"/>
      <c r="U5" s="73"/>
      <c r="V5" s="73"/>
      <c r="W5" s="74"/>
      <c r="X5" s="2"/>
      <c r="Y5" s="2"/>
      <c r="Z5" s="2"/>
      <c r="AA5" s="2"/>
      <c r="AB5" s="2"/>
      <c r="AC5" s="2"/>
      <c r="AD5" s="2"/>
      <c r="AE5" s="2"/>
    </row>
    <row r="6" spans="1:31" ht="25.5" customHeight="1">
      <c r="A6" s="132" t="s">
        <v>4</v>
      </c>
      <c r="B6" s="127"/>
      <c r="C6" s="133"/>
      <c r="D6" s="141"/>
      <c r="E6" s="12"/>
      <c r="F6" s="7"/>
      <c r="G6" s="7"/>
      <c r="H6" s="7"/>
      <c r="I6" s="7"/>
      <c r="J6" s="7"/>
      <c r="K6" s="7"/>
      <c r="L6" s="7"/>
      <c r="M6" s="7"/>
      <c r="N6" s="7"/>
      <c r="O6" s="13"/>
      <c r="P6" s="11"/>
      <c r="Q6" s="7"/>
      <c r="R6" s="7"/>
      <c r="S6" s="35"/>
      <c r="T6" s="35"/>
      <c r="U6" s="73"/>
      <c r="V6" s="73"/>
      <c r="W6" s="74"/>
      <c r="X6" s="75"/>
      <c r="Y6" s="75"/>
      <c r="Z6" s="75"/>
      <c r="AA6" s="75"/>
      <c r="AB6" s="75"/>
      <c r="AC6" s="75"/>
      <c r="AD6" s="75"/>
      <c r="AE6" s="75"/>
    </row>
    <row r="7" spans="1:31" ht="25.5" customHeight="1">
      <c r="A7" s="132" t="s">
        <v>5</v>
      </c>
      <c r="B7" s="127"/>
      <c r="C7" s="133"/>
      <c r="D7" s="141"/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35"/>
      <c r="T7" s="35"/>
      <c r="U7" s="73"/>
      <c r="V7" s="73"/>
      <c r="W7" s="74"/>
      <c r="X7" s="75"/>
      <c r="Y7" s="75"/>
      <c r="Z7" s="75"/>
      <c r="AA7" s="75"/>
      <c r="AB7" s="75"/>
      <c r="AC7" s="75"/>
      <c r="AD7" s="75"/>
      <c r="AE7" s="75"/>
    </row>
    <row r="8" spans="1:31" ht="10.5" customHeight="1">
      <c r="A8" s="4"/>
      <c r="B8" s="4"/>
      <c r="C8" s="1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35"/>
      <c r="T8" s="35"/>
      <c r="U8" s="73"/>
      <c r="V8" s="73"/>
      <c r="W8" s="74"/>
      <c r="X8" s="75"/>
      <c r="Y8" s="75"/>
      <c r="Z8" s="75"/>
      <c r="AA8" s="75"/>
      <c r="AB8" s="75"/>
      <c r="AC8" s="75"/>
      <c r="AD8" s="75"/>
      <c r="AE8" s="75"/>
    </row>
    <row r="9" spans="1:31" ht="10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35"/>
      <c r="T9" s="35"/>
      <c r="U9" s="73"/>
      <c r="V9" s="73"/>
      <c r="W9" s="74"/>
      <c r="X9" s="75"/>
      <c r="Y9" s="75"/>
      <c r="Z9" s="75"/>
      <c r="AA9" s="75"/>
      <c r="AB9" s="75"/>
      <c r="AC9" s="75"/>
      <c r="AD9" s="75"/>
      <c r="AE9" s="75"/>
    </row>
    <row r="10" spans="1:31" ht="25.5" customHeight="1">
      <c r="A10" s="142" t="s">
        <v>63</v>
      </c>
      <c r="B10" s="126"/>
      <c r="C10" s="127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35"/>
      <c r="T10" s="36"/>
      <c r="U10" s="73">
        <v>1</v>
      </c>
      <c r="V10" s="73" t="s">
        <v>7</v>
      </c>
      <c r="W10" s="74" t="s">
        <v>8</v>
      </c>
      <c r="X10" s="76" t="s">
        <v>225</v>
      </c>
      <c r="Y10" s="76" t="s">
        <v>10</v>
      </c>
      <c r="Z10" s="76" t="s">
        <v>10</v>
      </c>
      <c r="AA10" s="75"/>
      <c r="AB10" s="75" t="s">
        <v>11</v>
      </c>
      <c r="AC10" s="75"/>
      <c r="AD10" s="75"/>
      <c r="AE10" s="75"/>
    </row>
    <row r="11" spans="1:31" ht="12" customHeight="1">
      <c r="A11" s="4"/>
      <c r="B11" s="136"/>
      <c r="C11" s="112"/>
      <c r="D11" s="112"/>
      <c r="E11" s="15"/>
      <c r="F11" s="15"/>
      <c r="G11" s="15"/>
      <c r="H11" s="15"/>
      <c r="I11" s="15"/>
      <c r="J11" s="15"/>
      <c r="K11" s="15"/>
      <c r="L11" s="15"/>
      <c r="M11" s="14"/>
      <c r="N11" s="14"/>
      <c r="O11" s="14"/>
      <c r="P11" s="14"/>
      <c r="Q11" s="14"/>
      <c r="R11" s="14"/>
      <c r="S11" s="35"/>
      <c r="T11" s="35"/>
      <c r="U11" s="73">
        <v>2</v>
      </c>
      <c r="V11" s="73" t="s">
        <v>12</v>
      </c>
      <c r="W11" s="74" t="s">
        <v>13</v>
      </c>
      <c r="X11" s="76" t="s">
        <v>226</v>
      </c>
      <c r="Y11" s="76" t="s">
        <v>16</v>
      </c>
      <c r="Z11" s="76" t="s">
        <v>16</v>
      </c>
      <c r="AA11" s="75"/>
      <c r="AB11" s="75" t="s">
        <v>17</v>
      </c>
      <c r="AC11" s="75"/>
      <c r="AD11" s="75"/>
      <c r="AE11" s="75"/>
    </row>
    <row r="12" spans="1:31" ht="25.5" customHeight="1">
      <c r="A12" s="4"/>
      <c r="B12" s="119" t="s">
        <v>64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35"/>
      <c r="T12" s="35"/>
      <c r="U12" s="73">
        <v>3</v>
      </c>
      <c r="V12" s="73" t="s">
        <v>19</v>
      </c>
      <c r="W12" s="74" t="s">
        <v>34</v>
      </c>
      <c r="X12" s="76" t="s">
        <v>239</v>
      </c>
      <c r="Y12" s="76" t="s">
        <v>22</v>
      </c>
      <c r="Z12" s="76" t="s">
        <v>22</v>
      </c>
      <c r="AA12" s="75"/>
      <c r="AB12" s="75"/>
      <c r="AC12" s="75"/>
      <c r="AD12" s="75"/>
      <c r="AE12" s="75"/>
    </row>
    <row r="13" spans="1:31" ht="23.25" customHeight="1">
      <c r="A13" s="37"/>
      <c r="B13" s="38" t="s">
        <v>23</v>
      </c>
      <c r="C13" s="37" t="s">
        <v>24</v>
      </c>
      <c r="D13" s="37" t="s">
        <v>25</v>
      </c>
      <c r="E13" s="143" t="s">
        <v>26</v>
      </c>
      <c r="F13" s="126"/>
      <c r="G13" s="126"/>
      <c r="H13" s="126"/>
      <c r="I13" s="126"/>
      <c r="J13" s="127"/>
      <c r="K13" s="37" t="s">
        <v>0</v>
      </c>
      <c r="L13" s="37" t="s">
        <v>27</v>
      </c>
      <c r="M13" s="37"/>
      <c r="N13" s="39" t="s">
        <v>28</v>
      </c>
      <c r="O13" s="40" t="s">
        <v>29</v>
      </c>
      <c r="P13" s="39" t="s">
        <v>30</v>
      </c>
      <c r="Q13" s="40" t="s">
        <v>29</v>
      </c>
      <c r="R13" s="37" t="s">
        <v>31</v>
      </c>
      <c r="S13" s="41"/>
      <c r="T13" s="35"/>
      <c r="U13" s="73" t="s">
        <v>32</v>
      </c>
      <c r="V13" s="73" t="s">
        <v>33</v>
      </c>
      <c r="W13" s="74" t="s">
        <v>40</v>
      </c>
      <c r="X13" s="76" t="s">
        <v>253</v>
      </c>
      <c r="Y13" s="76" t="s">
        <v>36</v>
      </c>
      <c r="Z13" s="76" t="s">
        <v>36</v>
      </c>
      <c r="AA13" s="73"/>
      <c r="AB13" s="73"/>
      <c r="AC13" s="73"/>
      <c r="AD13" s="73"/>
      <c r="AE13" s="75"/>
    </row>
    <row r="14" spans="1:31" ht="26.25" customHeight="1">
      <c r="A14" s="16">
        <v>1</v>
      </c>
      <c r="B14" s="42"/>
      <c r="C14" s="16"/>
      <c r="D14" s="17"/>
      <c r="E14" s="18" t="s">
        <v>37</v>
      </c>
      <c r="F14" s="19"/>
      <c r="G14" s="19" t="s">
        <v>38</v>
      </c>
      <c r="H14" s="19"/>
      <c r="I14" s="19" t="s">
        <v>38</v>
      </c>
      <c r="J14" s="20"/>
      <c r="K14" s="20" t="e">
        <f>#REF!</f>
        <v>#REF!</v>
      </c>
      <c r="L14" s="20" t="e">
        <f>#REF!</f>
        <v>#REF!</v>
      </c>
      <c r="M14" s="16"/>
      <c r="N14" s="21"/>
      <c r="O14" s="22"/>
      <c r="P14" s="21"/>
      <c r="Q14" s="22"/>
      <c r="R14" s="16"/>
      <c r="S14" s="41"/>
      <c r="T14" s="35"/>
      <c r="U14" s="73" t="s">
        <v>39</v>
      </c>
      <c r="V14" s="73"/>
      <c r="W14" s="74" t="s">
        <v>65</v>
      </c>
      <c r="X14" s="77"/>
      <c r="Y14" s="76" t="s">
        <v>42</v>
      </c>
      <c r="Z14" s="76" t="s">
        <v>42</v>
      </c>
      <c r="AA14" s="78">
        <f t="shared" ref="AA14:AA33" si="0">COUNTA(N14,P14)</f>
        <v>0</v>
      </c>
      <c r="AB14" s="75"/>
      <c r="AC14" s="75"/>
      <c r="AD14" s="75"/>
      <c r="AE14" s="75"/>
    </row>
    <row r="15" spans="1:31" ht="26.25" customHeight="1">
      <c r="A15" s="16">
        <v>2</v>
      </c>
      <c r="B15" s="42"/>
      <c r="C15" s="16"/>
      <c r="D15" s="17"/>
      <c r="E15" s="18" t="s">
        <v>37</v>
      </c>
      <c r="F15" s="19"/>
      <c r="G15" s="19" t="s">
        <v>38</v>
      </c>
      <c r="H15" s="19"/>
      <c r="I15" s="19" t="s">
        <v>38</v>
      </c>
      <c r="J15" s="20"/>
      <c r="K15" s="20" t="e">
        <f t="shared" ref="K15:L15" si="1">K14</f>
        <v>#REF!</v>
      </c>
      <c r="L15" s="20" t="e">
        <f t="shared" si="1"/>
        <v>#REF!</v>
      </c>
      <c r="M15" s="16"/>
      <c r="N15" s="21"/>
      <c r="O15" s="22"/>
      <c r="P15" s="21"/>
      <c r="Q15" s="22"/>
      <c r="R15" s="16"/>
      <c r="S15" s="41"/>
      <c r="T15" s="35"/>
      <c r="U15" s="73" t="s">
        <v>43</v>
      </c>
      <c r="V15" s="73"/>
      <c r="W15" s="74" t="s">
        <v>50</v>
      </c>
      <c r="X15" s="73"/>
      <c r="Y15" s="76" t="s">
        <v>46</v>
      </c>
      <c r="Z15" s="76" t="s">
        <v>46</v>
      </c>
      <c r="AA15" s="78">
        <f t="shared" si="0"/>
        <v>0</v>
      </c>
      <c r="AB15" s="75"/>
      <c r="AC15" s="75"/>
      <c r="AD15" s="75"/>
      <c r="AE15" s="75"/>
    </row>
    <row r="16" spans="1:31" ht="26.25" customHeight="1">
      <c r="A16" s="16">
        <v>3</v>
      </c>
      <c r="B16" s="42"/>
      <c r="C16" s="23"/>
      <c r="D16" s="24"/>
      <c r="E16" s="18" t="s">
        <v>37</v>
      </c>
      <c r="F16" s="19"/>
      <c r="G16" s="19" t="s">
        <v>38</v>
      </c>
      <c r="H16" s="19"/>
      <c r="I16" s="19" t="s">
        <v>38</v>
      </c>
      <c r="J16" s="20"/>
      <c r="K16" s="20" t="e">
        <f t="shared" ref="K16:L16" si="2">K15</f>
        <v>#REF!</v>
      </c>
      <c r="L16" s="20" t="e">
        <f t="shared" si="2"/>
        <v>#REF!</v>
      </c>
      <c r="M16" s="16"/>
      <c r="N16" s="21"/>
      <c r="O16" s="22"/>
      <c r="P16" s="21"/>
      <c r="Q16" s="22"/>
      <c r="R16" s="16"/>
      <c r="S16" s="41"/>
      <c r="T16" s="35"/>
      <c r="U16" s="73"/>
      <c r="V16" s="73"/>
      <c r="W16" s="74" t="s">
        <v>54</v>
      </c>
      <c r="X16" s="73"/>
      <c r="Y16" s="76" t="s">
        <v>49</v>
      </c>
      <c r="Z16" s="76" t="s">
        <v>49</v>
      </c>
      <c r="AA16" s="78">
        <f t="shared" si="0"/>
        <v>0</v>
      </c>
      <c r="AB16" s="75"/>
      <c r="AC16" s="75"/>
      <c r="AD16" s="75"/>
      <c r="AE16" s="75"/>
    </row>
    <row r="17" spans="1:31" ht="26.25" customHeight="1">
      <c r="A17" s="16">
        <v>4</v>
      </c>
      <c r="B17" s="42"/>
      <c r="C17" s="16"/>
      <c r="D17" s="25"/>
      <c r="E17" s="18" t="s">
        <v>37</v>
      </c>
      <c r="F17" s="19"/>
      <c r="G17" s="19" t="s">
        <v>38</v>
      </c>
      <c r="H17" s="19"/>
      <c r="I17" s="19" t="s">
        <v>38</v>
      </c>
      <c r="J17" s="20"/>
      <c r="K17" s="20" t="e">
        <f t="shared" ref="K17:L17" si="3">K16</f>
        <v>#REF!</v>
      </c>
      <c r="L17" s="20" t="e">
        <f t="shared" si="3"/>
        <v>#REF!</v>
      </c>
      <c r="M17" s="16"/>
      <c r="N17" s="21"/>
      <c r="O17" s="22"/>
      <c r="P17" s="21"/>
      <c r="Q17" s="22"/>
      <c r="R17" s="16"/>
      <c r="S17" s="41"/>
      <c r="T17" s="35"/>
      <c r="U17" s="73"/>
      <c r="V17" s="73"/>
      <c r="W17" s="74" t="s">
        <v>55</v>
      </c>
      <c r="X17" s="75"/>
      <c r="Y17" s="76" t="s">
        <v>9</v>
      </c>
      <c r="Z17" s="76" t="s">
        <v>9</v>
      </c>
      <c r="AA17" s="78">
        <f t="shared" si="0"/>
        <v>0</v>
      </c>
      <c r="AB17" s="75"/>
      <c r="AC17" s="75"/>
      <c r="AD17" s="75"/>
      <c r="AE17" s="75"/>
    </row>
    <row r="18" spans="1:31" ht="26.25" customHeight="1">
      <c r="A18" s="16">
        <v>5</v>
      </c>
      <c r="B18" s="42"/>
      <c r="C18" s="16"/>
      <c r="D18" s="25"/>
      <c r="E18" s="18" t="s">
        <v>37</v>
      </c>
      <c r="F18" s="19"/>
      <c r="G18" s="19" t="s">
        <v>38</v>
      </c>
      <c r="H18" s="19"/>
      <c r="I18" s="19" t="s">
        <v>38</v>
      </c>
      <c r="J18" s="20"/>
      <c r="K18" s="20" t="e">
        <f t="shared" ref="K18:L18" si="4">K17</f>
        <v>#REF!</v>
      </c>
      <c r="L18" s="20" t="e">
        <f t="shared" si="4"/>
        <v>#REF!</v>
      </c>
      <c r="M18" s="16"/>
      <c r="N18" s="21"/>
      <c r="O18" s="22"/>
      <c r="P18" s="21"/>
      <c r="Q18" s="22"/>
      <c r="R18" s="16"/>
      <c r="S18" s="41"/>
      <c r="T18" s="35"/>
      <c r="U18" s="73"/>
      <c r="V18" s="73" t="s">
        <v>220</v>
      </c>
      <c r="W18" s="74" t="s">
        <v>56</v>
      </c>
      <c r="X18" s="75"/>
      <c r="Y18" s="76" t="s">
        <v>15</v>
      </c>
      <c r="Z18" s="76" t="s">
        <v>15</v>
      </c>
      <c r="AA18" s="78">
        <f t="shared" si="0"/>
        <v>0</v>
      </c>
      <c r="AB18" s="75"/>
      <c r="AC18" s="75"/>
      <c r="AD18" s="75"/>
      <c r="AE18" s="75"/>
    </row>
    <row r="19" spans="1:31" ht="26.25" customHeight="1">
      <c r="A19" s="16">
        <v>6</v>
      </c>
      <c r="B19" s="42"/>
      <c r="C19" s="16"/>
      <c r="D19" s="25"/>
      <c r="E19" s="18" t="s">
        <v>37</v>
      </c>
      <c r="F19" s="19"/>
      <c r="G19" s="19" t="s">
        <v>38</v>
      </c>
      <c r="H19" s="19"/>
      <c r="I19" s="19" t="s">
        <v>38</v>
      </c>
      <c r="J19" s="20"/>
      <c r="K19" s="20" t="e">
        <f t="shared" ref="K19:L19" si="5">K18</f>
        <v>#REF!</v>
      </c>
      <c r="L19" s="20" t="e">
        <f t="shared" si="5"/>
        <v>#REF!</v>
      </c>
      <c r="M19" s="16"/>
      <c r="N19" s="21"/>
      <c r="O19" s="22"/>
      <c r="P19" s="21"/>
      <c r="Q19" s="22"/>
      <c r="R19" s="16"/>
      <c r="S19" s="41"/>
      <c r="T19" s="35"/>
      <c r="U19" s="73"/>
      <c r="V19" s="73" t="s">
        <v>221</v>
      </c>
      <c r="W19" s="74"/>
      <c r="X19" s="75"/>
      <c r="Y19" s="73">
        <v>10</v>
      </c>
      <c r="Z19" s="73">
        <v>10</v>
      </c>
      <c r="AA19" s="78">
        <f t="shared" si="0"/>
        <v>0</v>
      </c>
      <c r="AB19" s="75"/>
      <c r="AC19" s="75"/>
      <c r="AD19" s="75"/>
      <c r="AE19" s="75"/>
    </row>
    <row r="20" spans="1:31" ht="26.25" customHeight="1">
      <c r="A20" s="16">
        <v>7</v>
      </c>
      <c r="B20" s="42"/>
      <c r="C20" s="16"/>
      <c r="D20" s="25"/>
      <c r="E20" s="18" t="s">
        <v>37</v>
      </c>
      <c r="F20" s="19"/>
      <c r="G20" s="19" t="s">
        <v>38</v>
      </c>
      <c r="H20" s="19"/>
      <c r="I20" s="19" t="s">
        <v>38</v>
      </c>
      <c r="J20" s="20"/>
      <c r="K20" s="20" t="e">
        <f t="shared" ref="K20:L20" si="6">K19</f>
        <v>#REF!</v>
      </c>
      <c r="L20" s="20" t="e">
        <f t="shared" si="6"/>
        <v>#REF!</v>
      </c>
      <c r="M20" s="16"/>
      <c r="N20" s="21"/>
      <c r="O20" s="22"/>
      <c r="P20" s="21"/>
      <c r="Q20" s="22"/>
      <c r="R20" s="16"/>
      <c r="S20" s="41"/>
      <c r="T20" s="35"/>
      <c r="U20" s="73"/>
      <c r="V20" s="73"/>
      <c r="W20" s="74"/>
      <c r="X20" s="75"/>
      <c r="Y20" s="73">
        <v>11</v>
      </c>
      <c r="Z20" s="73">
        <v>11</v>
      </c>
      <c r="AA20" s="78">
        <f t="shared" si="0"/>
        <v>0</v>
      </c>
      <c r="AB20" s="75"/>
      <c r="AC20" s="75"/>
      <c r="AD20" s="75"/>
      <c r="AE20" s="75"/>
    </row>
    <row r="21" spans="1:31" ht="26.25" customHeight="1">
      <c r="A21" s="16">
        <v>8</v>
      </c>
      <c r="B21" s="42"/>
      <c r="C21" s="16"/>
      <c r="D21" s="25"/>
      <c r="E21" s="18" t="s">
        <v>37</v>
      </c>
      <c r="F21" s="19"/>
      <c r="G21" s="19" t="s">
        <v>38</v>
      </c>
      <c r="H21" s="19"/>
      <c r="I21" s="19" t="s">
        <v>38</v>
      </c>
      <c r="J21" s="20"/>
      <c r="K21" s="20" t="e">
        <f t="shared" ref="K21:L21" si="7">K20</f>
        <v>#REF!</v>
      </c>
      <c r="L21" s="20" t="e">
        <f t="shared" si="7"/>
        <v>#REF!</v>
      </c>
      <c r="M21" s="16"/>
      <c r="N21" s="21"/>
      <c r="O21" s="22"/>
      <c r="P21" s="21"/>
      <c r="Q21" s="22"/>
      <c r="R21" s="16"/>
      <c r="S21" s="41"/>
      <c r="T21" s="35"/>
      <c r="U21" s="73"/>
      <c r="V21" s="73" t="s">
        <v>216</v>
      </c>
      <c r="W21" s="74"/>
      <c r="X21" s="75"/>
      <c r="Y21" s="73">
        <v>12</v>
      </c>
      <c r="Z21" s="73">
        <v>12</v>
      </c>
      <c r="AA21" s="78">
        <f t="shared" si="0"/>
        <v>0</v>
      </c>
      <c r="AB21" s="75"/>
      <c r="AC21" s="75"/>
      <c r="AD21" s="75"/>
      <c r="AE21" s="75"/>
    </row>
    <row r="22" spans="1:31" ht="26.25" customHeight="1">
      <c r="A22" s="16">
        <v>9</v>
      </c>
      <c r="B22" s="42"/>
      <c r="C22" s="16"/>
      <c r="D22" s="25"/>
      <c r="E22" s="18" t="s">
        <v>37</v>
      </c>
      <c r="F22" s="19"/>
      <c r="G22" s="19" t="s">
        <v>38</v>
      </c>
      <c r="H22" s="19"/>
      <c r="I22" s="19" t="s">
        <v>38</v>
      </c>
      <c r="J22" s="20"/>
      <c r="K22" s="20" t="e">
        <f t="shared" ref="K22:L22" si="8">K21</f>
        <v>#REF!</v>
      </c>
      <c r="L22" s="20" t="e">
        <f t="shared" si="8"/>
        <v>#REF!</v>
      </c>
      <c r="M22" s="16"/>
      <c r="N22" s="21"/>
      <c r="O22" s="22"/>
      <c r="P22" s="21"/>
      <c r="Q22" s="22"/>
      <c r="R22" s="16"/>
      <c r="S22" s="35"/>
      <c r="T22" s="35"/>
      <c r="U22" s="73"/>
      <c r="V22" s="73" t="s">
        <v>217</v>
      </c>
      <c r="W22" s="74"/>
      <c r="X22" s="75"/>
      <c r="Y22" s="75"/>
      <c r="Z22" s="73">
        <v>13</v>
      </c>
      <c r="AA22" s="78">
        <f t="shared" si="0"/>
        <v>0</v>
      </c>
      <c r="AB22" s="75"/>
      <c r="AC22" s="75"/>
      <c r="AD22" s="75"/>
      <c r="AE22" s="75"/>
    </row>
    <row r="23" spans="1:31" ht="26.25" customHeight="1">
      <c r="A23" s="16">
        <v>10</v>
      </c>
      <c r="B23" s="42"/>
      <c r="C23" s="16"/>
      <c r="D23" s="25"/>
      <c r="E23" s="18" t="s">
        <v>37</v>
      </c>
      <c r="F23" s="19"/>
      <c r="G23" s="19" t="s">
        <v>38</v>
      </c>
      <c r="H23" s="19"/>
      <c r="I23" s="19" t="s">
        <v>38</v>
      </c>
      <c r="J23" s="20"/>
      <c r="K23" s="20" t="e">
        <f t="shared" ref="K23:L23" si="9">K22</f>
        <v>#REF!</v>
      </c>
      <c r="L23" s="20" t="e">
        <f t="shared" si="9"/>
        <v>#REF!</v>
      </c>
      <c r="M23" s="16"/>
      <c r="N23" s="21"/>
      <c r="O23" s="22"/>
      <c r="P23" s="21"/>
      <c r="Q23" s="22"/>
      <c r="R23" s="16"/>
      <c r="S23" s="35"/>
      <c r="T23" s="35"/>
      <c r="U23" s="73"/>
      <c r="V23" s="73"/>
      <c r="W23" s="74"/>
      <c r="X23" s="75"/>
      <c r="Y23" s="75"/>
      <c r="Z23" s="73">
        <v>14</v>
      </c>
      <c r="AA23" s="78">
        <f t="shared" si="0"/>
        <v>0</v>
      </c>
      <c r="AB23" s="75"/>
      <c r="AC23" s="75"/>
      <c r="AD23" s="75"/>
      <c r="AE23" s="75"/>
    </row>
    <row r="24" spans="1:31" ht="26.25" customHeight="1">
      <c r="A24" s="16">
        <v>11</v>
      </c>
      <c r="B24" s="42"/>
      <c r="C24" s="16"/>
      <c r="D24" s="25"/>
      <c r="E24" s="18" t="s">
        <v>37</v>
      </c>
      <c r="F24" s="19"/>
      <c r="G24" s="19" t="s">
        <v>38</v>
      </c>
      <c r="H24" s="19"/>
      <c r="I24" s="19" t="s">
        <v>38</v>
      </c>
      <c r="J24" s="20"/>
      <c r="K24" s="20" t="e">
        <f t="shared" ref="K24:L24" si="10">K23</f>
        <v>#REF!</v>
      </c>
      <c r="L24" s="20" t="e">
        <f t="shared" si="10"/>
        <v>#REF!</v>
      </c>
      <c r="M24" s="16"/>
      <c r="N24" s="21"/>
      <c r="O24" s="22"/>
      <c r="P24" s="21"/>
      <c r="Q24" s="22"/>
      <c r="R24" s="16"/>
      <c r="S24" s="35"/>
      <c r="T24" s="35"/>
      <c r="U24" s="73"/>
      <c r="V24" s="73"/>
      <c r="W24" s="74"/>
      <c r="X24" s="75"/>
      <c r="Y24" s="75"/>
      <c r="Z24" s="73">
        <v>15</v>
      </c>
      <c r="AA24" s="78">
        <f t="shared" si="0"/>
        <v>0</v>
      </c>
      <c r="AB24" s="75"/>
      <c r="AC24" s="75"/>
      <c r="AD24" s="75"/>
      <c r="AE24" s="75"/>
    </row>
    <row r="25" spans="1:31" ht="26.25" customHeight="1">
      <c r="A25" s="16">
        <v>12</v>
      </c>
      <c r="B25" s="42"/>
      <c r="C25" s="16"/>
      <c r="D25" s="25"/>
      <c r="E25" s="18" t="s">
        <v>37</v>
      </c>
      <c r="F25" s="19"/>
      <c r="G25" s="19" t="s">
        <v>38</v>
      </c>
      <c r="H25" s="19"/>
      <c r="I25" s="19" t="s">
        <v>38</v>
      </c>
      <c r="J25" s="20"/>
      <c r="K25" s="20" t="e">
        <f t="shared" ref="K25:L25" si="11">K24</f>
        <v>#REF!</v>
      </c>
      <c r="L25" s="20" t="e">
        <f t="shared" si="11"/>
        <v>#REF!</v>
      </c>
      <c r="M25" s="16"/>
      <c r="N25" s="21"/>
      <c r="O25" s="22"/>
      <c r="P25" s="21"/>
      <c r="Q25" s="22"/>
      <c r="R25" s="16"/>
      <c r="S25" s="35"/>
      <c r="T25" s="35"/>
      <c r="U25" s="73"/>
      <c r="V25" s="73"/>
      <c r="W25" s="74"/>
      <c r="X25" s="75"/>
      <c r="Y25" s="75"/>
      <c r="Z25" s="73">
        <v>16</v>
      </c>
      <c r="AA25" s="78">
        <f t="shared" si="0"/>
        <v>0</v>
      </c>
      <c r="AB25" s="75"/>
      <c r="AC25" s="75"/>
      <c r="AD25" s="75"/>
      <c r="AE25" s="75"/>
    </row>
    <row r="26" spans="1:31" ht="26.25" customHeight="1">
      <c r="A26" s="16">
        <v>13</v>
      </c>
      <c r="B26" s="42"/>
      <c r="C26" s="16"/>
      <c r="D26" s="25"/>
      <c r="E26" s="18" t="s">
        <v>37</v>
      </c>
      <c r="F26" s="19"/>
      <c r="G26" s="19" t="s">
        <v>38</v>
      </c>
      <c r="H26" s="19"/>
      <c r="I26" s="19" t="s">
        <v>38</v>
      </c>
      <c r="J26" s="20"/>
      <c r="K26" s="20" t="e">
        <f t="shared" ref="K26:L26" si="12">K25</f>
        <v>#REF!</v>
      </c>
      <c r="L26" s="20" t="e">
        <f t="shared" si="12"/>
        <v>#REF!</v>
      </c>
      <c r="M26" s="16"/>
      <c r="N26" s="21"/>
      <c r="O26" s="22"/>
      <c r="P26" s="21"/>
      <c r="Q26" s="22"/>
      <c r="R26" s="16"/>
      <c r="S26" s="35"/>
      <c r="T26" s="35"/>
      <c r="U26" s="73"/>
      <c r="V26" s="73"/>
      <c r="W26" s="74"/>
      <c r="X26" s="75"/>
      <c r="Y26" s="75"/>
      <c r="Z26" s="73">
        <v>17</v>
      </c>
      <c r="AA26" s="78">
        <f t="shared" si="0"/>
        <v>0</v>
      </c>
      <c r="AB26" s="75"/>
      <c r="AC26" s="75"/>
      <c r="AD26" s="75"/>
      <c r="AE26" s="75"/>
    </row>
    <row r="27" spans="1:31" ht="26.25" customHeight="1">
      <c r="A27" s="16">
        <v>14</v>
      </c>
      <c r="B27" s="42"/>
      <c r="C27" s="16"/>
      <c r="D27" s="25"/>
      <c r="E27" s="18" t="s">
        <v>37</v>
      </c>
      <c r="F27" s="19"/>
      <c r="G27" s="19" t="s">
        <v>38</v>
      </c>
      <c r="H27" s="19"/>
      <c r="I27" s="19" t="s">
        <v>38</v>
      </c>
      <c r="J27" s="20"/>
      <c r="K27" s="20" t="e">
        <f t="shared" ref="K27:L27" si="13">K26</f>
        <v>#REF!</v>
      </c>
      <c r="L27" s="20" t="e">
        <f t="shared" si="13"/>
        <v>#REF!</v>
      </c>
      <c r="M27" s="16"/>
      <c r="N27" s="21"/>
      <c r="O27" s="22"/>
      <c r="P27" s="21"/>
      <c r="Q27" s="22"/>
      <c r="R27" s="16"/>
      <c r="S27" s="35"/>
      <c r="T27" s="35"/>
      <c r="U27" s="73"/>
      <c r="V27" s="73"/>
      <c r="W27" s="74"/>
      <c r="X27" s="75"/>
      <c r="Y27" s="75"/>
      <c r="Z27" s="73">
        <v>18</v>
      </c>
      <c r="AA27" s="78">
        <f t="shared" si="0"/>
        <v>0</v>
      </c>
      <c r="AB27" s="75"/>
      <c r="AC27" s="75"/>
      <c r="AD27" s="75"/>
      <c r="AE27" s="75"/>
    </row>
    <row r="28" spans="1:31" ht="26.25" customHeight="1">
      <c r="A28" s="16">
        <v>15</v>
      </c>
      <c r="B28" s="42"/>
      <c r="C28" s="16"/>
      <c r="D28" s="25"/>
      <c r="E28" s="18" t="s">
        <v>37</v>
      </c>
      <c r="F28" s="19"/>
      <c r="G28" s="19" t="s">
        <v>38</v>
      </c>
      <c r="H28" s="19"/>
      <c r="I28" s="19" t="s">
        <v>38</v>
      </c>
      <c r="J28" s="20"/>
      <c r="K28" s="20" t="e">
        <f t="shared" ref="K28:L28" si="14">K27</f>
        <v>#REF!</v>
      </c>
      <c r="L28" s="20" t="e">
        <f t="shared" si="14"/>
        <v>#REF!</v>
      </c>
      <c r="M28" s="16"/>
      <c r="N28" s="21"/>
      <c r="O28" s="22"/>
      <c r="P28" s="21"/>
      <c r="Q28" s="22"/>
      <c r="R28" s="16"/>
      <c r="S28" s="35"/>
      <c r="T28" s="35"/>
      <c r="U28" s="73"/>
      <c r="V28" s="73"/>
      <c r="W28" s="74"/>
      <c r="X28" s="75"/>
      <c r="Y28" s="75"/>
      <c r="Z28" s="73">
        <v>19</v>
      </c>
      <c r="AA28" s="78">
        <f t="shared" si="0"/>
        <v>0</v>
      </c>
      <c r="AB28" s="75"/>
      <c r="AC28" s="75"/>
      <c r="AD28" s="75"/>
      <c r="AE28" s="75"/>
    </row>
    <row r="29" spans="1:31" ht="26.25" customHeight="1">
      <c r="A29" s="16">
        <v>16</v>
      </c>
      <c r="B29" s="42"/>
      <c r="C29" s="16"/>
      <c r="D29" s="25"/>
      <c r="E29" s="18" t="s">
        <v>37</v>
      </c>
      <c r="F29" s="19"/>
      <c r="G29" s="19" t="s">
        <v>38</v>
      </c>
      <c r="H29" s="19"/>
      <c r="I29" s="19" t="s">
        <v>38</v>
      </c>
      <c r="J29" s="20"/>
      <c r="K29" s="20" t="e">
        <f t="shared" ref="K29:L29" si="15">K28</f>
        <v>#REF!</v>
      </c>
      <c r="L29" s="20" t="e">
        <f t="shared" si="15"/>
        <v>#REF!</v>
      </c>
      <c r="M29" s="16"/>
      <c r="N29" s="21"/>
      <c r="O29" s="22"/>
      <c r="P29" s="21"/>
      <c r="Q29" s="22"/>
      <c r="R29" s="16"/>
      <c r="S29" s="35"/>
      <c r="T29" s="35"/>
      <c r="U29" s="73"/>
      <c r="V29" s="73"/>
      <c r="W29" s="74"/>
      <c r="X29" s="75"/>
      <c r="Y29" s="75"/>
      <c r="Z29" s="73">
        <v>20</v>
      </c>
      <c r="AA29" s="78">
        <f t="shared" si="0"/>
        <v>0</v>
      </c>
      <c r="AB29" s="75"/>
      <c r="AC29" s="75"/>
      <c r="AD29" s="75"/>
      <c r="AE29" s="75"/>
    </row>
    <row r="30" spans="1:31" ht="26.25" customHeight="1">
      <c r="A30" s="16">
        <v>17</v>
      </c>
      <c r="B30" s="42"/>
      <c r="C30" s="16"/>
      <c r="D30" s="25"/>
      <c r="E30" s="18" t="s">
        <v>37</v>
      </c>
      <c r="F30" s="19"/>
      <c r="G30" s="19" t="s">
        <v>38</v>
      </c>
      <c r="H30" s="19"/>
      <c r="I30" s="19" t="s">
        <v>38</v>
      </c>
      <c r="J30" s="20"/>
      <c r="K30" s="20" t="e">
        <f t="shared" ref="K30:L30" si="16">K29</f>
        <v>#REF!</v>
      </c>
      <c r="L30" s="20" t="e">
        <f t="shared" si="16"/>
        <v>#REF!</v>
      </c>
      <c r="M30" s="16"/>
      <c r="N30" s="21"/>
      <c r="O30" s="22"/>
      <c r="P30" s="21"/>
      <c r="Q30" s="22"/>
      <c r="R30" s="16"/>
      <c r="S30" s="35"/>
      <c r="T30" s="35"/>
      <c r="U30" s="73"/>
      <c r="V30" s="73"/>
      <c r="W30" s="74"/>
      <c r="X30" s="75"/>
      <c r="Y30" s="75"/>
      <c r="Z30" s="73">
        <v>21</v>
      </c>
      <c r="AA30" s="78">
        <f t="shared" si="0"/>
        <v>0</v>
      </c>
      <c r="AB30" s="75"/>
      <c r="AC30" s="75"/>
      <c r="AD30" s="75"/>
      <c r="AE30" s="75"/>
    </row>
    <row r="31" spans="1:31" ht="26.25" customHeight="1">
      <c r="A31" s="16">
        <v>18</v>
      </c>
      <c r="B31" s="42"/>
      <c r="C31" s="16"/>
      <c r="D31" s="25"/>
      <c r="E31" s="18" t="s">
        <v>37</v>
      </c>
      <c r="F31" s="19"/>
      <c r="G31" s="19" t="s">
        <v>38</v>
      </c>
      <c r="H31" s="19"/>
      <c r="I31" s="19" t="s">
        <v>38</v>
      </c>
      <c r="J31" s="20"/>
      <c r="K31" s="20" t="e">
        <f t="shared" ref="K31:L31" si="17">K30</f>
        <v>#REF!</v>
      </c>
      <c r="L31" s="20" t="e">
        <f t="shared" si="17"/>
        <v>#REF!</v>
      </c>
      <c r="M31" s="16"/>
      <c r="N31" s="21"/>
      <c r="O31" s="22"/>
      <c r="P31" s="21"/>
      <c r="Q31" s="22"/>
      <c r="R31" s="16"/>
      <c r="S31" s="35"/>
      <c r="T31" s="35"/>
      <c r="U31" s="73"/>
      <c r="V31" s="73"/>
      <c r="W31" s="74"/>
      <c r="X31" s="75"/>
      <c r="Y31" s="75"/>
      <c r="Z31" s="73">
        <v>22</v>
      </c>
      <c r="AA31" s="78">
        <f t="shared" si="0"/>
        <v>0</v>
      </c>
      <c r="AB31" s="75"/>
      <c r="AC31" s="75"/>
      <c r="AD31" s="75"/>
      <c r="AE31" s="75"/>
    </row>
    <row r="32" spans="1:31" ht="26.25" customHeight="1">
      <c r="A32" s="16">
        <v>19</v>
      </c>
      <c r="B32" s="42"/>
      <c r="C32" s="16"/>
      <c r="D32" s="25"/>
      <c r="E32" s="18" t="s">
        <v>37</v>
      </c>
      <c r="F32" s="19"/>
      <c r="G32" s="19" t="s">
        <v>38</v>
      </c>
      <c r="H32" s="19"/>
      <c r="I32" s="19" t="s">
        <v>38</v>
      </c>
      <c r="J32" s="20"/>
      <c r="K32" s="20" t="e">
        <f t="shared" ref="K32:L32" si="18">K31</f>
        <v>#REF!</v>
      </c>
      <c r="L32" s="20" t="e">
        <f t="shared" si="18"/>
        <v>#REF!</v>
      </c>
      <c r="M32" s="16"/>
      <c r="N32" s="21"/>
      <c r="O32" s="22"/>
      <c r="P32" s="21"/>
      <c r="Q32" s="22"/>
      <c r="R32" s="16"/>
      <c r="S32" s="35"/>
      <c r="T32" s="35"/>
      <c r="U32" s="73"/>
      <c r="V32" s="73"/>
      <c r="W32" s="74"/>
      <c r="X32" s="75"/>
      <c r="Y32" s="75"/>
      <c r="Z32" s="73">
        <v>23</v>
      </c>
      <c r="AA32" s="78">
        <f t="shared" si="0"/>
        <v>0</v>
      </c>
      <c r="AB32" s="75"/>
      <c r="AC32" s="75"/>
      <c r="AD32" s="75"/>
      <c r="AE32" s="75"/>
    </row>
    <row r="33" spans="1:31" ht="26.25" customHeight="1">
      <c r="A33" s="16">
        <v>20</v>
      </c>
      <c r="B33" s="42"/>
      <c r="C33" s="16"/>
      <c r="D33" s="25"/>
      <c r="E33" s="18" t="s">
        <v>37</v>
      </c>
      <c r="F33" s="19"/>
      <c r="G33" s="19" t="s">
        <v>38</v>
      </c>
      <c r="H33" s="19"/>
      <c r="I33" s="19" t="s">
        <v>38</v>
      </c>
      <c r="J33" s="20"/>
      <c r="K33" s="20" t="e">
        <f t="shared" ref="K33:L33" si="19">K32</f>
        <v>#REF!</v>
      </c>
      <c r="L33" s="20" t="e">
        <f t="shared" si="19"/>
        <v>#REF!</v>
      </c>
      <c r="M33" s="16"/>
      <c r="N33" s="21"/>
      <c r="O33" s="22"/>
      <c r="P33" s="21"/>
      <c r="Q33" s="22"/>
      <c r="R33" s="16"/>
      <c r="S33" s="35"/>
      <c r="T33" s="35"/>
      <c r="U33" s="73"/>
      <c r="V33" s="73"/>
      <c r="W33" s="74"/>
      <c r="X33" s="75"/>
      <c r="Y33" s="75"/>
      <c r="Z33" s="73">
        <v>24</v>
      </c>
      <c r="AA33" s="78">
        <f t="shared" si="0"/>
        <v>0</v>
      </c>
      <c r="AB33" s="75"/>
      <c r="AC33" s="75"/>
      <c r="AD33" s="75"/>
      <c r="AE33" s="75"/>
    </row>
    <row r="34" spans="1:31" ht="15.7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35"/>
      <c r="T34" s="35"/>
      <c r="U34" s="73"/>
      <c r="V34" s="73"/>
      <c r="W34" s="74"/>
      <c r="X34" s="75"/>
      <c r="Y34" s="75"/>
      <c r="Z34" s="73">
        <v>25</v>
      </c>
      <c r="AA34" s="75"/>
      <c r="AB34" s="75"/>
      <c r="AC34" s="75"/>
      <c r="AD34" s="75"/>
      <c r="AE34" s="75"/>
    </row>
    <row r="35" spans="1:31" ht="27.75" customHeight="1">
      <c r="A35" s="7"/>
      <c r="B35" s="7"/>
      <c r="C35" s="27"/>
      <c r="D35" s="28"/>
      <c r="E35" s="4"/>
      <c r="F35" s="4"/>
      <c r="G35" s="4"/>
      <c r="H35" s="4"/>
      <c r="I35" s="4"/>
      <c r="J35" s="4"/>
      <c r="K35" s="4"/>
      <c r="L35" s="4"/>
      <c r="M35" s="4"/>
      <c r="N35" s="123" t="s">
        <v>57</v>
      </c>
      <c r="O35" s="124"/>
      <c r="P35" s="125"/>
      <c r="Q35" s="126"/>
      <c r="R35" s="127"/>
      <c r="S35" s="35"/>
      <c r="T35" s="43"/>
      <c r="U35" s="79"/>
      <c r="V35" s="79"/>
      <c r="W35" s="79"/>
      <c r="X35" s="75"/>
      <c r="Y35" s="75"/>
      <c r="Z35" s="73">
        <v>26</v>
      </c>
      <c r="AA35" s="80" t="s">
        <v>58</v>
      </c>
      <c r="AB35" s="80">
        <f>COUNTIF(AA14:AA33,1)</f>
        <v>0</v>
      </c>
      <c r="AC35" s="75"/>
      <c r="AD35" s="75"/>
      <c r="AE35" s="75"/>
    </row>
    <row r="36" spans="1:31" ht="12.75" customHeight="1">
      <c r="A36" s="7"/>
      <c r="B36" s="7"/>
      <c r="C36" s="27"/>
      <c r="D36" s="28"/>
      <c r="E36" s="4"/>
      <c r="F36" s="4"/>
      <c r="G36" s="4"/>
      <c r="H36" s="4"/>
      <c r="I36" s="4"/>
      <c r="J36" s="4"/>
      <c r="K36" s="4"/>
      <c r="L36" s="4"/>
      <c r="M36" s="4"/>
      <c r="N36" s="14"/>
      <c r="O36" s="14"/>
      <c r="P36" s="14"/>
      <c r="Q36" s="14"/>
      <c r="R36" s="14"/>
      <c r="S36" s="35"/>
      <c r="T36" s="44"/>
      <c r="U36" s="81"/>
      <c r="V36" s="81"/>
      <c r="W36" s="81"/>
      <c r="X36" s="75"/>
      <c r="Y36" s="75"/>
      <c r="Z36" s="73">
        <v>27</v>
      </c>
      <c r="AA36" s="80" t="s">
        <v>59</v>
      </c>
      <c r="AB36" s="80">
        <f>COUNTIF(AA14:AA33,2)</f>
        <v>0</v>
      </c>
      <c r="AC36" s="75"/>
      <c r="AD36" s="75"/>
      <c r="AE36" s="75"/>
    </row>
    <row r="37" spans="1:31" ht="23.25" customHeight="1">
      <c r="A37" s="11"/>
      <c r="B37" s="11"/>
      <c r="C37" s="27"/>
      <c r="D37" s="27"/>
      <c r="E37" s="4"/>
      <c r="F37" s="4"/>
      <c r="G37" s="4"/>
      <c r="H37" s="4"/>
      <c r="I37" s="4"/>
      <c r="J37" s="4"/>
      <c r="K37" s="4"/>
      <c r="L37" s="4"/>
      <c r="M37" s="4"/>
      <c r="N37" s="128" t="s">
        <v>222</v>
      </c>
      <c r="O37" s="126"/>
      <c r="P37" s="126"/>
      <c r="Q37" s="126"/>
      <c r="R37" s="127"/>
      <c r="S37" s="35"/>
      <c r="T37" s="44"/>
      <c r="U37" s="81"/>
      <c r="V37" s="81"/>
      <c r="W37" s="81"/>
      <c r="X37" s="75"/>
      <c r="Y37" s="75"/>
      <c r="Z37" s="73">
        <v>28</v>
      </c>
      <c r="AA37" s="80" t="s">
        <v>60</v>
      </c>
      <c r="AB37" s="80">
        <f>COUNTA(M14:M33)-AB35-AB36</f>
        <v>0</v>
      </c>
      <c r="AC37" s="75"/>
      <c r="AD37" s="75"/>
      <c r="AE37" s="75"/>
    </row>
    <row r="38" spans="1:31" ht="23.25" customHeight="1">
      <c r="A38" s="14"/>
      <c r="B38" s="14"/>
      <c r="C38" s="14"/>
      <c r="D38" s="14"/>
      <c r="E38" s="4"/>
      <c r="F38" s="4"/>
      <c r="G38" s="4"/>
      <c r="H38" s="4"/>
      <c r="I38" s="4"/>
      <c r="J38" s="4"/>
      <c r="K38" s="4"/>
      <c r="L38" s="4"/>
      <c r="M38" s="45"/>
      <c r="N38" s="129" t="s">
        <v>218</v>
      </c>
      <c r="O38" s="130"/>
      <c r="P38" s="130"/>
      <c r="Q38" s="130"/>
      <c r="R38" s="131"/>
      <c r="S38" s="35"/>
      <c r="T38" s="46"/>
      <c r="U38" s="82"/>
      <c r="V38" s="82"/>
      <c r="W38" s="82"/>
      <c r="X38" s="75"/>
      <c r="Y38" s="75"/>
      <c r="Z38" s="73">
        <v>29</v>
      </c>
      <c r="AA38" s="75"/>
      <c r="AB38" s="75"/>
      <c r="AC38" s="75"/>
      <c r="AD38" s="75"/>
      <c r="AE38" s="75"/>
    </row>
    <row r="39" spans="1:31" ht="27.75" customHeight="1">
      <c r="A39" s="7"/>
      <c r="B39" s="7"/>
      <c r="C39" s="27"/>
      <c r="D39" s="28"/>
      <c r="E39" s="4"/>
      <c r="F39" s="4"/>
      <c r="G39" s="4"/>
      <c r="H39" s="4"/>
      <c r="I39" s="4"/>
      <c r="J39" s="4"/>
      <c r="K39" s="4"/>
      <c r="L39" s="4"/>
      <c r="M39" s="47"/>
      <c r="N39" s="114" t="str">
        <f ca="1">"令和8年"&amp;MONTH(S40)&amp;"月"&amp;DAY(S40)&amp;"日"</f>
        <v>令和8年5月11日</v>
      </c>
      <c r="O39" s="112"/>
      <c r="P39" s="112"/>
      <c r="Q39" s="30"/>
      <c r="R39" s="29"/>
      <c r="S39" s="43"/>
      <c r="T39" s="43"/>
      <c r="U39" s="79"/>
      <c r="V39" s="79"/>
      <c r="W39" s="79"/>
      <c r="X39" s="75"/>
      <c r="Y39" s="75"/>
      <c r="Z39" s="73">
        <v>30</v>
      </c>
      <c r="AA39" s="75"/>
      <c r="AB39" s="75"/>
      <c r="AC39" s="75"/>
      <c r="AD39" s="75"/>
      <c r="AE39" s="75"/>
    </row>
    <row r="40" spans="1:31" ht="27.75" customHeight="1">
      <c r="A40" s="7"/>
      <c r="B40" s="7"/>
      <c r="C40" s="27"/>
      <c r="D40" s="28"/>
      <c r="E40" s="4"/>
      <c r="F40" s="4"/>
      <c r="G40" s="4"/>
      <c r="H40" s="4"/>
      <c r="I40" s="4"/>
      <c r="J40" s="4"/>
      <c r="K40" s="4"/>
      <c r="L40" s="4"/>
      <c r="M40" s="30"/>
      <c r="N40" s="31"/>
      <c r="O40" s="83" t="s">
        <v>33</v>
      </c>
      <c r="P40" s="115"/>
      <c r="Q40" s="116"/>
      <c r="R40" s="32" t="s">
        <v>219</v>
      </c>
      <c r="S40" s="48">
        <f ca="1">TODAY()</f>
        <v>46153</v>
      </c>
      <c r="T40" s="35"/>
      <c r="U40" s="73"/>
      <c r="V40" s="73"/>
      <c r="W40" s="74"/>
      <c r="X40" s="75"/>
      <c r="Y40" s="75"/>
      <c r="Z40" s="73">
        <v>31</v>
      </c>
      <c r="AA40" s="75"/>
      <c r="AB40" s="75"/>
      <c r="AC40" s="75"/>
      <c r="AD40" s="75"/>
      <c r="AE40" s="75"/>
    </row>
    <row r="41" spans="1:3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 t="s">
        <v>61</v>
      </c>
      <c r="S41" s="35"/>
      <c r="T41" s="35"/>
      <c r="U41" s="73"/>
      <c r="V41" s="73"/>
      <c r="W41" s="74"/>
      <c r="X41" s="75"/>
      <c r="Y41" s="75"/>
      <c r="Z41" s="75"/>
      <c r="AA41" s="75"/>
      <c r="AB41" s="75"/>
      <c r="AC41" s="75"/>
      <c r="AD41" s="75"/>
      <c r="AE41" s="75"/>
    </row>
    <row r="42" spans="1:31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33" t="s">
        <v>62</v>
      </c>
      <c r="S42" s="35"/>
      <c r="T42" s="35"/>
      <c r="U42" s="73"/>
      <c r="V42" s="73"/>
      <c r="W42" s="74"/>
      <c r="X42" s="75"/>
      <c r="Y42" s="75"/>
      <c r="Z42" s="75"/>
      <c r="AA42" s="75"/>
      <c r="AB42" s="75"/>
      <c r="AC42" s="75"/>
      <c r="AD42" s="75"/>
      <c r="AE42" s="75"/>
    </row>
    <row r="43" spans="1:31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S43" s="35"/>
      <c r="T43" s="35"/>
      <c r="U43" s="73"/>
      <c r="V43" s="73"/>
      <c r="W43" s="74"/>
      <c r="X43" s="75"/>
      <c r="Y43" s="75"/>
      <c r="Z43" s="75"/>
      <c r="AA43" s="75"/>
      <c r="AB43" s="75"/>
      <c r="AC43" s="75"/>
      <c r="AD43" s="75"/>
      <c r="AE43" s="75"/>
    </row>
  </sheetData>
  <protectedRanges>
    <protectedRange sqref="P35 P40 P4 O4:O5 B14:D33 F14:F33 H14:H33 J14:R33 C3:C7" name="女子"/>
  </protectedRanges>
  <mergeCells count="22">
    <mergeCell ref="N39:P39"/>
    <mergeCell ref="P40:Q40"/>
    <mergeCell ref="A7:B7"/>
    <mergeCell ref="C7:D7"/>
    <mergeCell ref="A10:C10"/>
    <mergeCell ref="B11:D11"/>
    <mergeCell ref="B12:R12"/>
    <mergeCell ref="E13:J13"/>
    <mergeCell ref="N35:O35"/>
    <mergeCell ref="A6:B6"/>
    <mergeCell ref="C6:D6"/>
    <mergeCell ref="P35:R35"/>
    <mergeCell ref="N37:R37"/>
    <mergeCell ref="N38:R38"/>
    <mergeCell ref="A1:R1"/>
    <mergeCell ref="A4:B4"/>
    <mergeCell ref="P4:R4"/>
    <mergeCell ref="A5:B5"/>
    <mergeCell ref="O5:R5"/>
    <mergeCell ref="C5:D5"/>
    <mergeCell ref="A3:B3"/>
    <mergeCell ref="C4:D4"/>
  </mergeCells>
  <phoneticPr fontId="25"/>
  <dataValidations count="10">
    <dataValidation type="list" allowBlank="1" showErrorMessage="1" sqref="D35:D36 O4" xr:uid="{00000000-0002-0000-0100-000000000000}">
      <formula1>$V$10:$V$13</formula1>
    </dataValidation>
    <dataValidation type="list" allowBlank="1" showErrorMessage="1" sqref="F14:F33" xr:uid="{00000000-0002-0000-0100-000001000000}">
      <formula1>$X$10:$X$13</formula1>
    </dataValidation>
    <dataValidation type="list" allowBlank="1" showErrorMessage="1" sqref="M14:M33" xr:uid="{00000000-0002-0000-0100-000002000000}">
      <formula1>$U$10:$U$15</formula1>
    </dataValidation>
    <dataValidation type="list" allowBlank="1" showErrorMessage="1" sqref="R14:R33" xr:uid="{00000000-0002-0000-0100-000003000000}">
      <formula1>$U$10</formula1>
    </dataValidation>
    <dataValidation type="list" allowBlank="1" showErrorMessage="1" sqref="H14:H33" xr:uid="{00000000-0002-0000-0100-000005000000}">
      <formula1>$Y$10:$Y$22</formula1>
    </dataValidation>
    <dataValidation type="list" allowBlank="1" showErrorMessage="1" sqref="N14:N33 P14:P33" xr:uid="{00000000-0002-0000-0100-000006000000}">
      <formula1>$W$10:$W$20</formula1>
    </dataValidation>
    <dataValidation type="list" allowBlank="1" showErrorMessage="1" sqref="O40" xr:uid="{0EC5EE4D-A44A-4FEC-9100-A3683ADF2DE0}">
      <formula1>$V$18:$V$19</formula1>
    </dataValidation>
    <dataValidation allowBlank="1" showErrorMessage="1" sqref="C5:D5" xr:uid="{719151A2-6439-469A-AD79-5F93F14E6029}"/>
    <dataValidation type="list" allowBlank="1" showErrorMessage="1" sqref="C3" xr:uid="{77235022-DFA8-4F47-ABA3-46D63030CD30}">
      <formula1>$V$20:$V$22</formula1>
    </dataValidation>
    <dataValidation type="list" allowBlank="1" showErrorMessage="1" sqref="J14:J33" xr:uid="{00000000-0002-0000-0100-000007000000}">
      <formula1>$Z$10:$Z$41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0" orientation="portrait" r:id="rId1"/>
  <rowBreaks count="1" manualBreakCount="1">
    <brk id="41" max="1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Z1000"/>
  <sheetViews>
    <sheetView workbookViewId="0"/>
  </sheetViews>
  <sheetFormatPr defaultColWidth="14.42578125" defaultRowHeight="15" customHeight="1"/>
  <cols>
    <col min="1" max="1" width="9.28515625" customWidth="1"/>
    <col min="2" max="2" width="6.7109375" customWidth="1"/>
    <col min="3" max="3" width="17.7109375" customWidth="1"/>
    <col min="4" max="4" width="21.28515625" customWidth="1"/>
    <col min="5" max="5" width="15.42578125" customWidth="1"/>
    <col min="6" max="6" width="3.42578125" customWidth="1"/>
    <col min="7" max="26" width="9" customWidth="1"/>
  </cols>
  <sheetData>
    <row r="1" spans="1:26" ht="30" customHeight="1">
      <c r="A1" s="149" t="s">
        <v>66</v>
      </c>
      <c r="B1" s="112"/>
      <c r="C1" s="112"/>
      <c r="D1" s="112"/>
      <c r="E1" s="112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63" customHeight="1">
      <c r="A2" s="150" t="e">
        <f>IF(#REF!="",女子!#REF!,#REF!)&amp;"中学校"</f>
        <v>#REF!</v>
      </c>
      <c r="B2" s="151"/>
      <c r="C2" s="151"/>
      <c r="D2" s="151"/>
      <c r="E2" s="152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20.25" customHeight="1">
      <c r="A3" s="50"/>
      <c r="B3" s="50"/>
      <c r="C3" s="50"/>
      <c r="D3" s="51"/>
      <c r="E3" s="52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30.75" customHeight="1">
      <c r="A4" s="53"/>
      <c r="B4" s="54"/>
      <c r="C4" s="55" t="s">
        <v>67</v>
      </c>
      <c r="D4" s="153" t="e">
        <f>IF(#REF!="",女子!P4,#REF!)</f>
        <v>#REF!</v>
      </c>
      <c r="E4" s="127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19.5" customHeight="1">
      <c r="A5" s="56"/>
      <c r="B5" s="56"/>
      <c r="C5" s="56"/>
      <c r="D5" s="57"/>
      <c r="E5" s="56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30.75" customHeight="1">
      <c r="A6" s="154" t="s">
        <v>68</v>
      </c>
      <c r="B6" s="157" t="s">
        <v>69</v>
      </c>
      <c r="C6" s="58" t="s">
        <v>70</v>
      </c>
      <c r="D6" s="59" t="e">
        <f>#REF!</f>
        <v>#REF!</v>
      </c>
      <c r="E6" s="160" t="e">
        <f>SUM(D6:D8)</f>
        <v>#REF!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30.75" customHeight="1">
      <c r="A7" s="155"/>
      <c r="B7" s="158"/>
      <c r="C7" s="60" t="s">
        <v>71</v>
      </c>
      <c r="D7" s="61" t="e">
        <f>#REF!</f>
        <v>#REF!</v>
      </c>
      <c r="E7" s="161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30.75" customHeight="1">
      <c r="A8" s="155"/>
      <c r="B8" s="159"/>
      <c r="C8" s="60" t="s">
        <v>72</v>
      </c>
      <c r="D8" s="62" t="e">
        <f>#REF!</f>
        <v>#REF!</v>
      </c>
      <c r="E8" s="162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30.75" customHeight="1">
      <c r="A9" s="155"/>
      <c r="B9" s="164" t="s">
        <v>73</v>
      </c>
      <c r="C9" s="60" t="s">
        <v>70</v>
      </c>
      <c r="D9" s="61">
        <f>女子!AB35</f>
        <v>0</v>
      </c>
      <c r="E9" s="163">
        <f>SUM(D9:D11)</f>
        <v>0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30.75" customHeight="1">
      <c r="A10" s="155"/>
      <c r="B10" s="158"/>
      <c r="C10" s="60" t="s">
        <v>71</v>
      </c>
      <c r="D10" s="61">
        <f>女子!AB36</f>
        <v>0</v>
      </c>
      <c r="E10" s="161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30.75" customHeight="1">
      <c r="A11" s="155"/>
      <c r="B11" s="159"/>
      <c r="C11" s="60" t="s">
        <v>72</v>
      </c>
      <c r="D11" s="62">
        <f>女子!AB37</f>
        <v>0</v>
      </c>
      <c r="E11" s="162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30.75" customHeight="1">
      <c r="A12" s="155"/>
      <c r="B12" s="164" t="s">
        <v>74</v>
      </c>
      <c r="C12" s="60" t="s">
        <v>75</v>
      </c>
      <c r="D12" s="62" t="e">
        <f>IF(#REF!="","0",1)</f>
        <v>#REF!</v>
      </c>
      <c r="E12" s="145" t="e">
        <f>SUM(D12:D13)</f>
        <v>#REF!</v>
      </c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30.75" customHeight="1">
      <c r="A13" s="156"/>
      <c r="B13" s="165"/>
      <c r="C13" s="63" t="s">
        <v>76</v>
      </c>
      <c r="D13" s="64" t="str">
        <f>IF(女子!P35="","0",1)</f>
        <v>0</v>
      </c>
      <c r="E13" s="146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30.75" customHeight="1">
      <c r="A14" s="65"/>
      <c r="B14" s="65"/>
      <c r="C14" s="66"/>
      <c r="D14" s="67"/>
      <c r="E14" s="66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30.75" customHeight="1">
      <c r="A15" s="166" t="s">
        <v>77</v>
      </c>
      <c r="B15" s="167" t="s">
        <v>69</v>
      </c>
      <c r="C15" s="131"/>
      <c r="D15" s="68"/>
      <c r="E15" s="147">
        <f>IF(D15=0,0,D16-D15+1)</f>
        <v>0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30.75" customHeight="1">
      <c r="A16" s="155"/>
      <c r="B16" s="168"/>
      <c r="C16" s="162"/>
      <c r="D16" s="62"/>
      <c r="E16" s="148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30.75" customHeight="1">
      <c r="A17" s="155"/>
      <c r="B17" s="169" t="s">
        <v>73</v>
      </c>
      <c r="C17" s="170"/>
      <c r="D17" s="62"/>
      <c r="E17" s="147">
        <f>IF(D17=0,0,D18-D17+1)</f>
        <v>0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30.75" customHeight="1">
      <c r="A18" s="156"/>
      <c r="B18" s="171"/>
      <c r="C18" s="172"/>
      <c r="D18" s="64"/>
      <c r="E18" s="148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24" customHeight="1">
      <c r="A19" s="144" t="s">
        <v>78</v>
      </c>
      <c r="B19" s="130"/>
      <c r="C19" s="130"/>
      <c r="D19" s="130"/>
      <c r="E19" s="130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3.5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3.5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3.5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3.5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5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3.5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3.5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3.5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3.5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3.5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3.5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3.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3.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3.5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3.5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3.5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3.5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3.5" customHeight="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3.5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3.5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3.5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3.5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3.5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3.5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3.5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3.5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3.5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3.5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3.5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3.5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3.5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3.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3.5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3.5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3.5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3.5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3.5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3.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3.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3.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3.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3.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3.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3.5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3.5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3.5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3.5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3.5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3.5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3.5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3.5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3.5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3.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3.5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3.5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3.5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3.5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3.5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3.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3.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3.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3.5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3.5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3.5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3.5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3.5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3.5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3.5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3.5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3.5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3.5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3.5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3.5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3.5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3.5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3.5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3.5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3.5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3.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3.5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3.5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3.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3.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3.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3.5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3.5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3.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3.5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3.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3.5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3.5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3.5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3.5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3.5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3.5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3.5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3.5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3.5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3.5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3.5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3.5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3.5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3.5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3.5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3.5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3.5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3.5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3.5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3.5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3.5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3.5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3.5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3.5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3.5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3.5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3.5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3.5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3.5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3.5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3.5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3.5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3.5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3.5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3.5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3.5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3.5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3.5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3.5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3.5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3.5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3.5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3.5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3.5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3.5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3.5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3.5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3.5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3.5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3.5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3.5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3.5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3.5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3.5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3.5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3.5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3.5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3.5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3.5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3.5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3.5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3.5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3.5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3.5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3.5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3.5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3.5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3.5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3.5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3.5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3.5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3.5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3.5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3.5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3.5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3.5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3.5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3.5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3.5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3.5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3.5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3.5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3.5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3.5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3.5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3.5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3.5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3.5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3.5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3.5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3.5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3.5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3.5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3.5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3.5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3.5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3.5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3.5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3.5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3.5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3.5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3.5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3.5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3.5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3.5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3.5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3.5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3.5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3.5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3.5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3.5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3.5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3.5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3.5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3.5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3.5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3.5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3.5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3.5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3.5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3.5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3.5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3.5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3.5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3.5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3.5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3.5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3.5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3.5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3.5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3.5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3.5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3.5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3.5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3.5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3.5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3.5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3.5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3.5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3.5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3.5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3.5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3.5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3.5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3.5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3.5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3.5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3.5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3.5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3.5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3.5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3.5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3.5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3.5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3.5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3.5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3.5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3.5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3.5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3.5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3.5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3.5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3.5" customHeight="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3.5" customHeight="1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3.5" customHeight="1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3.5" customHeight="1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3.5" customHeight="1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3.5" customHeight="1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3.5" customHeight="1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3.5" customHeight="1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3.5" customHeight="1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3.5" customHeight="1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3.5" customHeight="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3.5" customHeight="1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3.5" customHeight="1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3.5" customHeight="1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3.5" customHeight="1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3.5" customHeight="1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3.5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3.5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3.5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3.5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3.5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3.5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3.5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3.5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3.5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3.5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3.5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3.5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3.5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3.5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3.5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3.5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3.5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3.5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3.5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3.5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3.5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3.5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3.5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3.5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3.5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3.5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3.5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3.5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3.5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3.5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3.5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3.5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3.5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3.5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3.5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3.5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3.5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3.5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3.5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3.5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3.5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3.5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3.5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3.5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3.5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3.5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3.5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3.5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3.5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3.5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3.5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3.5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3.5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3.5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3.5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3.5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3.5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3.5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3.5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3.5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3.5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3.5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3.5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3.5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3.5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3.5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3.5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3.5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3.5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3.5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3.5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3.5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3.5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3.5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3.5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3.5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3.5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3.5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3.5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3.5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3.5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3.5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3.5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3.5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3.5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3.5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3.5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3.5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3.5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3.5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3.5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3.5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3.5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3.5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3.5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3.5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3.5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3.5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3.5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3.5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3.5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3.5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3.5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3.5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3.5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3.5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3.5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3.5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3.5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3.5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3.5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3.5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3.5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3.5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3.5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3.5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3.5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3.5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3.5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3.5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3.5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3.5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3.5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3.5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3.5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3.5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3.5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3.5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3.5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3.5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3.5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3.5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3.5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3.5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3.5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3.5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3.5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3.5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3.5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3.5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3.5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3.5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3.5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3.5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3.5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3.5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3.5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3.5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3.5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3.5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3.5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3.5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3.5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3.5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3.5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3.5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3.5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3.5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3.5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3.5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3.5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3.5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3.5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3.5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3.5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3.5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3.5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3.5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3.5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3.5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3.5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3.5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3.5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3.5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3.5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3.5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3.5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3.5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3.5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3.5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3.5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3.5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3.5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3.5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3.5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3.5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3.5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3.5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3.5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3.5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3.5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3.5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3.5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3.5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3.5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3.5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3.5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3.5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3.5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3.5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3.5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3.5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3.5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3.5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3.5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3.5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3.5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3.5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3.5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3.5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3.5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3.5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3.5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3.5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3.5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3.5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3.5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3.5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3.5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3.5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3.5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3.5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3.5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3.5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3.5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3.5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3.5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3.5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3.5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3.5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3.5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3.5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3.5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3.5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3.5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3.5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3.5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3.5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3.5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3.5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3.5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3.5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3.5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3.5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3.5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3.5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3.5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3.5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3.5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3.5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3.5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3.5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3.5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3.5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3.5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3.5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3.5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3.5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3.5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3.5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3.5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3.5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3.5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3.5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3.5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3.5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3.5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3.5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3.5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3.5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3.5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3.5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3.5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3.5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3.5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3.5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3.5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3.5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3.5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3.5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3.5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3.5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3.5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3.5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3.5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3.5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3.5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3.5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3.5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3.5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3.5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3.5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3.5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3.5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3.5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3.5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3.5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3.5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3.5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3.5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3.5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3.5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3.5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3.5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3.5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3.5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3.5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3.5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3.5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3.5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3.5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3.5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3.5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3.5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3.5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3.5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3.5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3.5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3.5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3.5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3.5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3.5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3.5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3.5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3.5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3.5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3.5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3.5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3.5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3.5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3.5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3.5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3.5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3.5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3.5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3.5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3.5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3.5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3.5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3.5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3.5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3.5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3.5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3.5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3.5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3.5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3.5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3.5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3.5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3.5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3.5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3.5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3.5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3.5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3.5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3.5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3.5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3.5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3.5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3.5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3.5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3.5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3.5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3.5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3.5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3.5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3.5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3.5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3.5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3.5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3.5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3.5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3.5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3.5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3.5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3.5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3.5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3.5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3.5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3.5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3.5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3.5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3.5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3.5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3.5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3.5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3.5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3.5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3.5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3.5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3.5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3.5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3.5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3.5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3.5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3.5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3.5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3.5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3.5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3.5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3.5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3.5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3.5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3.5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3.5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3.5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3.5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3.5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3.5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3.5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3.5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3.5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3.5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3.5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3.5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3.5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3.5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3.5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3.5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3.5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3.5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3.5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3.5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3.5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3.5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3.5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3.5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3.5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3.5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3.5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3.5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3.5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3.5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3.5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3.5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3.5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3.5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3.5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3.5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3.5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3.5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3.5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3.5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3.5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3.5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3.5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3.5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3.5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3.5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3.5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3.5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3.5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3.5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3.5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3.5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3.5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3.5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3.5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3.5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3.5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3.5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3.5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3.5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3.5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3.5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3.5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3.5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3.5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3.5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3.5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3.5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3.5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3.5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3.5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3.5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3.5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3.5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3.5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3.5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3.5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3.5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3.5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3.5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3.5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3.5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3.5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3.5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3.5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3.5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3.5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3.5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3.5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3.5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3.5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3.5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3.5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3.5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3.5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3.5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3.5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3.5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3.5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3.5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3.5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3.5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3.5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3.5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3.5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3.5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3.5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3.5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3.5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3.5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3.5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3.5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3.5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3.5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3.5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3.5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3.5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3.5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3.5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3.5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3.5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3.5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3.5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3.5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3.5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3.5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3.5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3.5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3.5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3.5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3.5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3.5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3.5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3.5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3.5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3.5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3.5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3.5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3.5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3.5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3.5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3.5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3.5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3.5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3.5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3.5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3.5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3.5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3.5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3.5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3.5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3.5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3.5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3.5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3.5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3.5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3.5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3.5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3.5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3.5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3.5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3.5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3.5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3.5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3.5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3.5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3.5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3.5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3.5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3.5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3.5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3.5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3.5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3.5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3.5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3.5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3.5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3.5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3.5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3.5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3.5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3.5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3.5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3.5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3.5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3.5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3.5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3.5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3.5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3.5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3.5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3.5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3.5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3.5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3.5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3.5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3.5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3.5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3.5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3.5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3.5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3.5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3.5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3.5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3.5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3.5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3.5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3.5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3.5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3.5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3.5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3.5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3.5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3.5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3.5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3.5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3.5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3.5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3.5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3.5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3.5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3.5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3.5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3.5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3.5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3.5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3.5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3.5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3.5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3.5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3.5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3.5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3.5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3.5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3.5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3.5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3.5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3.5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3.5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3.5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3.5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3.5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3.5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3.5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3.5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3.5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3.5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3.5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3.5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3.5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3.5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3.5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3.5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3.5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3.5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3.5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3.5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3.5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3.5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3.5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3.5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3.5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3.5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3.5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3.5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3.5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3.5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3.5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3.5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3.5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3.5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3.5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3.5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3.5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3.5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3.5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3.5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3.5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3.5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3.5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3.5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3.5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3.5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3.5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3.5" customHeight="1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3.5" customHeight="1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3.5" customHeight="1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3.5" customHeight="1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3.5" customHeight="1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3.5" customHeight="1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3.5" customHeight="1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3.5" customHeight="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3.5" customHeight="1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3.5" customHeight="1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3.5" customHeight="1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3.5" customHeight="1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3.5" customHeight="1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3.5" customHeight="1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3.5" customHeight="1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3.5" customHeight="1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3.5" customHeight="1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3.5" customHeight="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3.5" customHeight="1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3.5" customHeight="1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3.5" customHeight="1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3.5" customHeight="1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3.5" customHeight="1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3.5" customHeight="1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3.5" customHeight="1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3.5" customHeight="1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3.5" customHeight="1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</sheetData>
  <mergeCells count="16">
    <mergeCell ref="A19:E19"/>
    <mergeCell ref="E12:E13"/>
    <mergeCell ref="E15:E16"/>
    <mergeCell ref="E17:E18"/>
    <mergeCell ref="A1:E1"/>
    <mergeCell ref="A2:E2"/>
    <mergeCell ref="D4:E4"/>
    <mergeCell ref="A6:A13"/>
    <mergeCell ref="B6:B8"/>
    <mergeCell ref="E6:E8"/>
    <mergeCell ref="E9:E11"/>
    <mergeCell ref="B9:B11"/>
    <mergeCell ref="B12:B13"/>
    <mergeCell ref="A15:A18"/>
    <mergeCell ref="B15:C16"/>
    <mergeCell ref="B17:C18"/>
  </mergeCells>
  <phoneticPr fontId="25"/>
  <pageMargins left="0.78700000000000003" right="0.78700000000000003" top="0.98399999999999999" bottom="0.98399999999999999" header="0" footer="0"/>
  <pageSetup paperSize="9" scale="11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1000"/>
  <sheetViews>
    <sheetView workbookViewId="0"/>
  </sheetViews>
  <sheetFormatPr defaultColWidth="14.42578125" defaultRowHeight="15" customHeight="1"/>
  <cols>
    <col min="1" max="39" width="2.4257812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25"/>
  <pageMargins left="0.39370078740157483" right="0.39370078740157483" top="0.39370078740157483" bottom="0.39370078740157483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25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70705-18F2-4B47-8142-9FE1F2ED9E63}">
  <sheetPr>
    <tabColor rgb="FF0070C0"/>
  </sheetPr>
  <dimension ref="A1:AJ1000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/>
    </sheetView>
  </sheetViews>
  <sheetFormatPr defaultColWidth="14.42578125" defaultRowHeight="15" customHeight="1"/>
  <cols>
    <col min="1" max="1" width="9.7109375" style="98" customWidth="1"/>
    <col min="2" max="3" width="11" style="98" customWidth="1"/>
    <col min="4" max="4" width="8.42578125" style="98" customWidth="1"/>
    <col min="5" max="5" width="9.42578125" style="98" customWidth="1"/>
    <col min="6" max="6" width="12" style="98" customWidth="1"/>
    <col min="7" max="7" width="12.42578125" style="98" customWidth="1"/>
    <col min="8" max="9" width="13" style="98" customWidth="1"/>
    <col min="10" max="12" width="5.28515625" style="98" customWidth="1"/>
    <col min="13" max="13" width="6.42578125" style="98" customWidth="1"/>
    <col min="14" max="14" width="7.28515625" style="98" customWidth="1"/>
    <col min="15" max="15" width="8.42578125" style="98" customWidth="1"/>
    <col min="16" max="16" width="8.140625" style="98" customWidth="1"/>
    <col min="17" max="17" width="10.7109375" style="98" customWidth="1"/>
    <col min="18" max="18" width="10.28515625" style="98" customWidth="1"/>
    <col min="19" max="19" width="9" style="98" customWidth="1"/>
    <col min="20" max="20" width="23.28515625" style="98" customWidth="1"/>
    <col min="21" max="21" width="22.42578125" style="98" customWidth="1"/>
    <col min="22" max="22" width="19.42578125" style="98" customWidth="1"/>
    <col min="23" max="23" width="26.28515625" style="98" customWidth="1"/>
    <col min="24" max="24" width="22.85546875" style="98" customWidth="1"/>
    <col min="25" max="25" width="19" style="98" customWidth="1"/>
    <col min="26" max="26" width="19.42578125" style="98" customWidth="1"/>
    <col min="27" max="27" width="24.140625" style="98" customWidth="1"/>
    <col min="28" max="28" width="17.42578125" style="98" customWidth="1"/>
    <col min="29" max="29" width="8.7109375" style="98" customWidth="1"/>
    <col min="30" max="30" width="19.42578125" style="98" customWidth="1"/>
    <col min="31" max="31" width="24.140625" style="98" customWidth="1"/>
    <col min="32" max="32" width="8.7109375" style="98" customWidth="1"/>
    <col min="33" max="33" width="19" style="98" customWidth="1"/>
    <col min="34" max="34" width="19.42578125" style="98" customWidth="1"/>
    <col min="35" max="35" width="24.140625" style="98" customWidth="1"/>
    <col min="36" max="36" width="8.7109375" style="98" customWidth="1"/>
    <col min="37" max="16384" width="14.42578125" style="98"/>
  </cols>
  <sheetData>
    <row r="1" spans="1:36" ht="13.5" customHeight="1">
      <c r="A1" s="90" t="s">
        <v>156</v>
      </c>
      <c r="B1" s="91" t="s">
        <v>157</v>
      </c>
      <c r="C1" s="91" t="s">
        <v>158</v>
      </c>
      <c r="D1" s="91" t="s">
        <v>159</v>
      </c>
      <c r="E1" s="91" t="s">
        <v>160</v>
      </c>
      <c r="F1" s="92" t="s">
        <v>161</v>
      </c>
      <c r="G1" s="92" t="s">
        <v>162</v>
      </c>
      <c r="H1" s="90" t="s">
        <v>163</v>
      </c>
      <c r="I1" s="92" t="s">
        <v>164</v>
      </c>
      <c r="J1" s="92" t="s">
        <v>165</v>
      </c>
      <c r="K1" s="92" t="s">
        <v>166</v>
      </c>
      <c r="L1" s="93" t="s">
        <v>167</v>
      </c>
      <c r="M1" s="92" t="s">
        <v>168</v>
      </c>
      <c r="N1" s="91" t="s">
        <v>169</v>
      </c>
      <c r="O1" s="91" t="s">
        <v>170</v>
      </c>
      <c r="P1" s="91" t="s">
        <v>165</v>
      </c>
      <c r="Q1" s="94" t="s">
        <v>171</v>
      </c>
      <c r="R1" s="95" t="s">
        <v>172</v>
      </c>
      <c r="S1" s="94" t="s">
        <v>173</v>
      </c>
      <c r="T1" s="95"/>
      <c r="U1" s="96" t="s">
        <v>174</v>
      </c>
      <c r="V1" s="96" t="s">
        <v>175</v>
      </c>
      <c r="W1" s="96" t="s">
        <v>173</v>
      </c>
      <c r="X1" s="97"/>
      <c r="Y1" s="94" t="s">
        <v>176</v>
      </c>
      <c r="Z1" s="95" t="s">
        <v>172</v>
      </c>
      <c r="AA1" s="94" t="s">
        <v>173</v>
      </c>
      <c r="AB1" s="95"/>
      <c r="AC1" s="96" t="s">
        <v>177</v>
      </c>
      <c r="AD1" s="97" t="s">
        <v>172</v>
      </c>
      <c r="AE1" s="96" t="s">
        <v>178</v>
      </c>
      <c r="AF1" s="97"/>
      <c r="AG1" s="95"/>
      <c r="AH1" s="95"/>
      <c r="AI1" s="95"/>
      <c r="AJ1" s="95"/>
    </row>
    <row r="2" spans="1:36" ht="45" customHeight="1">
      <c r="A2" s="99" t="s">
        <v>179</v>
      </c>
      <c r="B2" s="100" t="s">
        <v>180</v>
      </c>
      <c r="C2" s="99" t="s">
        <v>181</v>
      </c>
      <c r="D2" s="99" t="s">
        <v>182</v>
      </c>
      <c r="E2" s="99" t="s">
        <v>183</v>
      </c>
      <c r="F2" s="99" t="s">
        <v>184</v>
      </c>
      <c r="G2" s="99" t="s">
        <v>185</v>
      </c>
      <c r="H2" s="99" t="s">
        <v>186</v>
      </c>
      <c r="I2" s="99" t="s">
        <v>187</v>
      </c>
      <c r="J2" s="99" t="s">
        <v>188</v>
      </c>
      <c r="K2" s="101" t="s">
        <v>189</v>
      </c>
      <c r="L2" s="100" t="s">
        <v>167</v>
      </c>
      <c r="M2" s="101" t="s">
        <v>190</v>
      </c>
      <c r="N2" s="100" t="s">
        <v>191</v>
      </c>
      <c r="O2" s="102" t="s">
        <v>192</v>
      </c>
      <c r="P2" s="102" t="s">
        <v>193</v>
      </c>
      <c r="Q2" s="101" t="s">
        <v>194</v>
      </c>
      <c r="R2" s="101" t="s">
        <v>195</v>
      </c>
      <c r="S2" s="101" t="s">
        <v>196</v>
      </c>
      <c r="T2" s="99" t="s">
        <v>197</v>
      </c>
      <c r="U2" s="99" t="s">
        <v>198</v>
      </c>
      <c r="V2" s="99" t="s">
        <v>199</v>
      </c>
      <c r="W2" s="99" t="s">
        <v>200</v>
      </c>
      <c r="X2" s="101" t="s">
        <v>201</v>
      </c>
      <c r="Y2" s="99" t="s">
        <v>202</v>
      </c>
      <c r="Z2" s="99" t="s">
        <v>203</v>
      </c>
      <c r="AA2" s="99" t="s">
        <v>204</v>
      </c>
      <c r="AB2" s="101" t="s">
        <v>205</v>
      </c>
      <c r="AC2" s="101" t="s">
        <v>206</v>
      </c>
      <c r="AD2" s="99" t="s">
        <v>207</v>
      </c>
      <c r="AE2" s="99" t="s">
        <v>208</v>
      </c>
      <c r="AF2" s="101" t="s">
        <v>209</v>
      </c>
      <c r="AG2" s="99" t="s">
        <v>210</v>
      </c>
      <c r="AH2" s="99" t="s">
        <v>211</v>
      </c>
      <c r="AI2" s="99" t="s">
        <v>212</v>
      </c>
      <c r="AJ2" s="101" t="s">
        <v>213</v>
      </c>
    </row>
    <row r="3" spans="1:36" ht="13.5" customHeight="1">
      <c r="A3" s="90">
        <v>1</v>
      </c>
      <c r="B3" s="93" t="str">
        <f>IF(男子!$C14="","",VLOOKUP(C3,コード表!C:E,3,0))</f>
        <v/>
      </c>
      <c r="C3" s="90" t="str">
        <f>IF(男子!$C14="","",CONCATENATE(男子!$C$3,男子!#REF!))</f>
        <v/>
      </c>
      <c r="E3" s="90" t="str">
        <f>IF(男子!$C14="","",男子!$B14)</f>
        <v/>
      </c>
      <c r="F3" s="90" t="str">
        <f>IF(男子!$C14="","",男子!$C14)</f>
        <v/>
      </c>
      <c r="G3" s="90" t="str">
        <f>IF(男子!$C14="","",男子!$D14)</f>
        <v/>
      </c>
      <c r="H3" s="90" t="str">
        <f t="shared" ref="H3:H42" si="0">$F3</f>
        <v/>
      </c>
      <c r="J3" s="93" t="str">
        <f t="shared" ref="J3:J42" si="1">IF(B3="","","JPN")</f>
        <v/>
      </c>
      <c r="K3" s="93" t="str">
        <f t="shared" ref="K3:K22" si="2">IF($B3="","","1")</f>
        <v/>
      </c>
      <c r="L3" s="93" t="str">
        <f>IF(男子!$C14="","",男子!$M14)</f>
        <v/>
      </c>
      <c r="M3" s="93" t="str">
        <f>IF(男子!$C14="","",男子!$F14)</f>
        <v/>
      </c>
      <c r="N3" s="93" t="str">
        <f>IF(男子!$C14="","",CONCATENATE(男子!$H14,男子!$J14))</f>
        <v/>
      </c>
      <c r="O3" s="93" t="str">
        <f t="shared" ref="O3:O42" si="3">IF(F3="","","空知")</f>
        <v/>
      </c>
      <c r="P3" s="93" t="str">
        <f t="shared" ref="P3:P42" si="4">IF(F3="","",49)</f>
        <v/>
      </c>
      <c r="Q3" s="93" t="str">
        <f>IF($S3="","",IF($S3=0,"",VLOOKUP($S3,コード表!$K$3:$M$15,3,0)))</f>
        <v/>
      </c>
      <c r="R3" s="103" t="str">
        <f>IF(男子!$C14="","",男子!$O14)</f>
        <v/>
      </c>
      <c r="S3" s="90" t="str">
        <f>IF(男子!$C14="","",男子!$N14)</f>
        <v/>
      </c>
      <c r="T3" s="90" t="str">
        <f>IF($S3="","",IF($S3=0,"",VLOOKUP($S3,コード表!$K$3:$M$15,2,0)))</f>
        <v/>
      </c>
      <c r="U3" s="93" t="str">
        <f>IF($W3="","",IF($W3=0,"",VLOOKUP($W3,コード表!$K$3:$M$15,3,0)))</f>
        <v/>
      </c>
      <c r="V3" s="103" t="str">
        <f>IF(男子!$C14="","",男子!$Q14)</f>
        <v/>
      </c>
      <c r="W3" s="90" t="str">
        <f>IF(男子!$C14="","",男子!$P14)</f>
        <v/>
      </c>
      <c r="X3" s="90" t="str">
        <f>IF($W3="","",IF($W3=0,"",VLOOKUP($W3,コード表!$K$3:$M$15,2,0)))</f>
        <v/>
      </c>
      <c r="Y3" s="93" t="str">
        <f>IF($AA3="","",IF($AA3=0,"",VLOOKUP($AA3,コード表!$K$3:$M$15,3,0)))</f>
        <v/>
      </c>
      <c r="Z3" s="104"/>
      <c r="AA3" s="90" t="str">
        <f>IF(男子!$R14="","",男子!$R14)</f>
        <v/>
      </c>
      <c r="AB3" s="90" t="str">
        <f>IF($AA3="","",IF($AA3=0,"",VLOOKUP($AA3,コード表!$K$3:$M$15,2,0)))</f>
        <v/>
      </c>
    </row>
    <row r="4" spans="1:36" ht="13.5" customHeight="1">
      <c r="A4" s="90">
        <v>2</v>
      </c>
      <c r="B4" s="93" t="str">
        <f>IF(男子!$C15="","",VLOOKUP(C4,コード表!C:E,3,0))</f>
        <v/>
      </c>
      <c r="C4" s="90" t="str">
        <f>IF(男子!$C15="","",CONCATENATE(男子!$C$3,男子!#REF!))</f>
        <v/>
      </c>
      <c r="E4" s="90" t="str">
        <f>IF(男子!$C15="","",男子!$B15)</f>
        <v/>
      </c>
      <c r="F4" s="90" t="str">
        <f>IF(男子!$C15="","",男子!$C15)</f>
        <v/>
      </c>
      <c r="G4" s="90" t="str">
        <f>IF(男子!$C15="","",男子!$D15)</f>
        <v/>
      </c>
      <c r="H4" s="90" t="str">
        <f t="shared" si="0"/>
        <v/>
      </c>
      <c r="J4" s="93" t="str">
        <f t="shared" ref="J4:J22" si="5">IF(B4="","","JPN")</f>
        <v/>
      </c>
      <c r="K4" s="93" t="str">
        <f t="shared" si="2"/>
        <v/>
      </c>
      <c r="L4" s="93" t="str">
        <f>IF(男子!$C15="","",男子!$M15)</f>
        <v/>
      </c>
      <c r="M4" s="93" t="str">
        <f>IF(男子!$C15="","",男子!$F15)</f>
        <v/>
      </c>
      <c r="N4" s="93" t="str">
        <f>IF(男子!$C15="","",CONCATENATE(男子!$H15,男子!$J15))</f>
        <v/>
      </c>
      <c r="O4" s="93" t="str">
        <f t="shared" ref="O4:O22" si="6">IF(F4="","","空知")</f>
        <v/>
      </c>
      <c r="P4" s="93" t="str">
        <f t="shared" ref="P4:P22" si="7">IF(F4="","",49)</f>
        <v/>
      </c>
      <c r="Q4" s="93" t="str">
        <f>IF($S4="","",IF($S4=0,"",VLOOKUP($S4,コード表!$K$3:$M$15,3,0)))</f>
        <v/>
      </c>
      <c r="R4" s="103" t="str">
        <f>IF(男子!$C15="","",男子!$O15)</f>
        <v/>
      </c>
      <c r="S4" s="90" t="str">
        <f>IF(男子!$C15="","",男子!$N15)</f>
        <v/>
      </c>
      <c r="T4" s="90" t="str">
        <f>IF($S4="","",IF($S4=0,"",VLOOKUP($S4,コード表!$K$3:$M$15,2,0)))</f>
        <v/>
      </c>
      <c r="U4" s="93" t="str">
        <f>IF($W4="","",IF($W4=0,"",VLOOKUP($W4,コード表!$K$3:$M$15,3,0)))</f>
        <v/>
      </c>
      <c r="V4" s="103" t="str">
        <f>IF(男子!$C15="","",男子!$Q15)</f>
        <v/>
      </c>
      <c r="W4" s="90" t="str">
        <f>IF(男子!$C15="","",男子!$P15)</f>
        <v/>
      </c>
      <c r="X4" s="90" t="str">
        <f>IF($W4="","",IF($W4=0,"",VLOOKUP($W4,コード表!$K$3:$M$15,2,0)))</f>
        <v/>
      </c>
      <c r="Y4" s="93" t="str">
        <f>IF($AA4="","",IF($AA4=0,"",VLOOKUP($AA4,コード表!$K$3:$M$15,3,0)))</f>
        <v/>
      </c>
      <c r="Z4" s="104"/>
      <c r="AA4" s="90" t="str">
        <f>IF(男子!$R15="","",男子!$R15)</f>
        <v/>
      </c>
      <c r="AB4" s="90" t="str">
        <f>IF($AA4="","",IF($AA4=0,"",VLOOKUP($AA4,コード表!$K$3:$M$15,2,0)))</f>
        <v/>
      </c>
    </row>
    <row r="5" spans="1:36" ht="13.5" customHeight="1">
      <c r="A5" s="90">
        <v>3</v>
      </c>
      <c r="B5" s="93" t="str">
        <f>IF(男子!$C16="","",VLOOKUP(C5,コード表!C:E,3,0))</f>
        <v/>
      </c>
      <c r="C5" s="90" t="str">
        <f>IF(男子!$C16="","",CONCATENATE(男子!$C$3,男子!#REF!))</f>
        <v/>
      </c>
      <c r="E5" s="90" t="str">
        <f>IF(男子!$C16="","",男子!$B16)</f>
        <v/>
      </c>
      <c r="F5" s="90" t="str">
        <f>IF(男子!$C16="","",男子!$C16)</f>
        <v/>
      </c>
      <c r="G5" s="90" t="str">
        <f>IF(男子!$C16="","",男子!$D16)</f>
        <v/>
      </c>
      <c r="H5" s="90" t="str">
        <f t="shared" si="0"/>
        <v/>
      </c>
      <c r="J5" s="93" t="str">
        <f t="shared" si="5"/>
        <v/>
      </c>
      <c r="K5" s="93" t="str">
        <f t="shared" si="2"/>
        <v/>
      </c>
      <c r="L5" s="93" t="str">
        <f>IF(男子!$C16="","",男子!$M16)</f>
        <v/>
      </c>
      <c r="M5" s="93" t="str">
        <f>IF(男子!$C16="","",男子!$F16)</f>
        <v/>
      </c>
      <c r="N5" s="93" t="str">
        <f>IF(男子!$C16="","",CONCATENATE(男子!$H16,男子!$J16))</f>
        <v/>
      </c>
      <c r="O5" s="93" t="str">
        <f t="shared" si="6"/>
        <v/>
      </c>
      <c r="P5" s="93" t="str">
        <f t="shared" si="7"/>
        <v/>
      </c>
      <c r="Q5" s="93" t="str">
        <f>IF($S5="","",IF($S5=0,"",VLOOKUP($S5,コード表!$K$3:$M$15,3,0)))</f>
        <v/>
      </c>
      <c r="R5" s="103" t="str">
        <f>IF(男子!$C16="","",男子!$O16)</f>
        <v/>
      </c>
      <c r="S5" s="90" t="str">
        <f>IF(男子!$C16="","",男子!$N16)</f>
        <v/>
      </c>
      <c r="T5" s="90" t="str">
        <f>IF($S5="","",IF($S5=0,"",VLOOKUP($S5,コード表!$K$3:$M$15,2,0)))</f>
        <v/>
      </c>
      <c r="U5" s="93" t="str">
        <f>IF($W5="","",IF($W5=0,"",VLOOKUP($W5,コード表!$K$3:$M$15,3,0)))</f>
        <v/>
      </c>
      <c r="V5" s="103" t="str">
        <f>IF(男子!$C16="","",男子!$Q16)</f>
        <v/>
      </c>
      <c r="W5" s="90" t="str">
        <f>IF(男子!$C16="","",男子!$P16)</f>
        <v/>
      </c>
      <c r="X5" s="90" t="str">
        <f>IF($W5="","",IF($W5=0,"",VLOOKUP($W5,コード表!$K$3:$M$15,2,0)))</f>
        <v/>
      </c>
      <c r="Y5" s="93" t="str">
        <f>IF($AA5="","",IF($AA5=0,"",VLOOKUP($AA5,コード表!$K$3:$M$15,3,0)))</f>
        <v/>
      </c>
      <c r="Z5" s="104"/>
      <c r="AA5" s="90" t="str">
        <f>IF(男子!$R16="","",男子!$R16)</f>
        <v/>
      </c>
      <c r="AB5" s="90" t="str">
        <f>IF($AA5="","",IF($AA5=0,"",VLOOKUP($AA5,コード表!$K$3:$M$15,2,0)))</f>
        <v/>
      </c>
    </row>
    <row r="6" spans="1:36" ht="13.5" customHeight="1">
      <c r="A6" s="90">
        <v>4</v>
      </c>
      <c r="B6" s="93" t="str">
        <f>IF(男子!$C17="","",VLOOKUP(C6,コード表!C:E,3,0))</f>
        <v/>
      </c>
      <c r="C6" s="90" t="str">
        <f>IF(男子!$C17="","",CONCATENATE(男子!$C$3,男子!#REF!))</f>
        <v/>
      </c>
      <c r="E6" s="90" t="str">
        <f>IF(男子!$C17="","",男子!$B17)</f>
        <v/>
      </c>
      <c r="F6" s="90" t="str">
        <f>IF(男子!$C17="","",男子!$C17)</f>
        <v/>
      </c>
      <c r="G6" s="90" t="str">
        <f>IF(男子!$C17="","",男子!$D17)</f>
        <v/>
      </c>
      <c r="H6" s="90" t="str">
        <f t="shared" si="0"/>
        <v/>
      </c>
      <c r="J6" s="93" t="str">
        <f t="shared" si="5"/>
        <v/>
      </c>
      <c r="K6" s="93" t="str">
        <f t="shared" si="2"/>
        <v/>
      </c>
      <c r="L6" s="93" t="str">
        <f>IF(男子!$C17="","",男子!$M17)</f>
        <v/>
      </c>
      <c r="M6" s="93" t="str">
        <f>IF(男子!$C17="","",男子!$F17)</f>
        <v/>
      </c>
      <c r="N6" s="93" t="str">
        <f>IF(男子!$C17="","",CONCATENATE(男子!$H17,男子!$J17))</f>
        <v/>
      </c>
      <c r="O6" s="93" t="str">
        <f t="shared" si="6"/>
        <v/>
      </c>
      <c r="P6" s="93" t="str">
        <f t="shared" si="7"/>
        <v/>
      </c>
      <c r="Q6" s="93" t="str">
        <f>IF($S6="","",IF($S6=0,"",VLOOKUP($S6,コード表!$K$3:$M$15,3,0)))</f>
        <v/>
      </c>
      <c r="R6" s="103" t="str">
        <f>IF(男子!$C17="","",男子!$O17)</f>
        <v/>
      </c>
      <c r="S6" s="90" t="str">
        <f>IF(男子!$C17="","",男子!$N17)</f>
        <v/>
      </c>
      <c r="T6" s="90" t="str">
        <f>IF($S6="","",IF($S6=0,"",VLOOKUP($S6,コード表!$K$3:$M$15,2,0)))</f>
        <v/>
      </c>
      <c r="U6" s="93" t="str">
        <f>IF($W6="","",IF($W6=0,"",VLOOKUP($W6,コード表!$K$3:$M$15,3,0)))</f>
        <v/>
      </c>
      <c r="V6" s="103" t="str">
        <f>IF(男子!$C17="","",男子!$Q17)</f>
        <v/>
      </c>
      <c r="W6" s="90" t="str">
        <f>IF(男子!$C17="","",男子!$P17)</f>
        <v/>
      </c>
      <c r="X6" s="90" t="str">
        <f>IF($W6="","",IF($W6=0,"",VLOOKUP($W6,コード表!$K$3:$M$15,2,0)))</f>
        <v/>
      </c>
      <c r="Y6" s="93" t="str">
        <f>IF($AA6="","",IF($AA6=0,"",VLOOKUP($AA6,コード表!$K$3:$M$15,3,0)))</f>
        <v/>
      </c>
      <c r="Z6" s="104"/>
      <c r="AA6" s="90" t="str">
        <f>IF(男子!$R17="","",男子!$R17)</f>
        <v/>
      </c>
      <c r="AB6" s="90" t="str">
        <f>IF($AA6="","",IF($AA6=0,"",VLOOKUP($AA6,コード表!$K$3:$M$15,2,0)))</f>
        <v/>
      </c>
    </row>
    <row r="7" spans="1:36" ht="13.5" customHeight="1">
      <c r="A7" s="90">
        <v>5</v>
      </c>
      <c r="B7" s="93" t="str">
        <f>IF(男子!$C18="","",VLOOKUP(C7,コード表!C:E,3,0))</f>
        <v/>
      </c>
      <c r="C7" s="90" t="str">
        <f>IF(男子!$C18="","",CONCATENATE(男子!$C$3,男子!#REF!))</f>
        <v/>
      </c>
      <c r="E7" s="90" t="str">
        <f>IF(男子!$C18="","",男子!$B18)</f>
        <v/>
      </c>
      <c r="F7" s="90" t="str">
        <f>IF(男子!$C18="","",男子!$C18)</f>
        <v/>
      </c>
      <c r="G7" s="90" t="str">
        <f>IF(男子!$C18="","",男子!$D18)</f>
        <v/>
      </c>
      <c r="H7" s="90" t="str">
        <f t="shared" si="0"/>
        <v/>
      </c>
      <c r="J7" s="93" t="str">
        <f t="shared" si="5"/>
        <v/>
      </c>
      <c r="K7" s="93" t="str">
        <f t="shared" si="2"/>
        <v/>
      </c>
      <c r="L7" s="93" t="str">
        <f>IF(男子!$C18="","",男子!$M18)</f>
        <v/>
      </c>
      <c r="M7" s="93" t="str">
        <f>IF(男子!$C18="","",男子!$F18)</f>
        <v/>
      </c>
      <c r="N7" s="93" t="str">
        <f>IF(男子!$C18="","",CONCATENATE(男子!$H18,男子!$J18))</f>
        <v/>
      </c>
      <c r="O7" s="93" t="str">
        <f t="shared" si="6"/>
        <v/>
      </c>
      <c r="P7" s="93" t="str">
        <f t="shared" si="7"/>
        <v/>
      </c>
      <c r="Q7" s="93" t="str">
        <f>IF($S7="","",IF($S7=0,"",VLOOKUP($S7,コード表!$K$3:$M$15,3,0)))</f>
        <v/>
      </c>
      <c r="R7" s="103" t="str">
        <f>IF(男子!$C18="","",男子!$O18)</f>
        <v/>
      </c>
      <c r="S7" s="90" t="str">
        <f>IF(男子!$C18="","",男子!$N18)</f>
        <v/>
      </c>
      <c r="T7" s="90" t="str">
        <f>IF($S7="","",IF($S7=0,"",VLOOKUP($S7,コード表!$K$3:$M$15,2,0)))</f>
        <v/>
      </c>
      <c r="U7" s="93" t="str">
        <f>IF($W7="","",IF($W7=0,"",VLOOKUP($W7,コード表!$K$3:$M$15,3,0)))</f>
        <v/>
      </c>
      <c r="V7" s="103" t="str">
        <f>IF(男子!$C18="","",男子!$Q18)</f>
        <v/>
      </c>
      <c r="W7" s="90" t="str">
        <f>IF(男子!$C18="","",男子!$P18)</f>
        <v/>
      </c>
      <c r="X7" s="90" t="str">
        <f>IF($W7="","",IF($W7=0,"",VLOOKUP($W7,コード表!$K$3:$M$15,2,0)))</f>
        <v/>
      </c>
      <c r="Y7" s="93" t="str">
        <f>IF($AA7="","",IF($AA7=0,"",VLOOKUP($AA7,コード表!$K$3:$M$15,3,0)))</f>
        <v/>
      </c>
      <c r="Z7" s="104"/>
      <c r="AA7" s="90" t="str">
        <f>IF(男子!$R18="","",男子!$R18)</f>
        <v/>
      </c>
      <c r="AB7" s="90" t="str">
        <f>IF($AA7="","",IF($AA7=0,"",VLOOKUP($AA7,コード表!$K$3:$M$15,2,0)))</f>
        <v/>
      </c>
    </row>
    <row r="8" spans="1:36" ht="13.5" customHeight="1">
      <c r="A8" s="90">
        <v>6</v>
      </c>
      <c r="B8" s="93" t="str">
        <f>IF(男子!$C19="","",VLOOKUP(C8,コード表!C:E,3,0))</f>
        <v/>
      </c>
      <c r="C8" s="90" t="str">
        <f>IF(男子!$C19="","",CONCATENATE(男子!$C$3,男子!#REF!))</f>
        <v/>
      </c>
      <c r="E8" s="90" t="str">
        <f>IF(男子!$C19="","",男子!$B19)</f>
        <v/>
      </c>
      <c r="F8" s="90" t="str">
        <f>IF(男子!$C19="","",男子!$C19)</f>
        <v/>
      </c>
      <c r="G8" s="90" t="str">
        <f>IF(男子!$C19="","",男子!$D19)</f>
        <v/>
      </c>
      <c r="H8" s="90" t="str">
        <f t="shared" si="0"/>
        <v/>
      </c>
      <c r="J8" s="93" t="str">
        <f t="shared" si="5"/>
        <v/>
      </c>
      <c r="K8" s="93" t="str">
        <f t="shared" si="2"/>
        <v/>
      </c>
      <c r="L8" s="93" t="str">
        <f>IF(男子!$C19="","",男子!$M19)</f>
        <v/>
      </c>
      <c r="M8" s="93" t="str">
        <f>IF(男子!$C19="","",男子!$F19)</f>
        <v/>
      </c>
      <c r="N8" s="93" t="str">
        <f>IF(男子!$C19="","",CONCATENATE(男子!$H19,男子!$J19))</f>
        <v/>
      </c>
      <c r="O8" s="93" t="str">
        <f t="shared" si="6"/>
        <v/>
      </c>
      <c r="P8" s="93" t="str">
        <f t="shared" si="7"/>
        <v/>
      </c>
      <c r="Q8" s="93" t="str">
        <f>IF($S8="","",IF($S8=0,"",VLOOKUP($S8,コード表!$K$3:$M$15,3,0)))</f>
        <v/>
      </c>
      <c r="R8" s="103" t="str">
        <f>IF(男子!$C19="","",男子!$O19)</f>
        <v/>
      </c>
      <c r="S8" s="90" t="str">
        <f>IF(男子!$C19="","",男子!$N19)</f>
        <v/>
      </c>
      <c r="T8" s="90" t="str">
        <f>IF($S8="","",IF($S8=0,"",VLOOKUP($S8,コード表!$K$3:$M$15,2,0)))</f>
        <v/>
      </c>
      <c r="U8" s="93" t="str">
        <f>IF($W8="","",IF($W8=0,"",VLOOKUP($W8,コード表!$K$3:$M$15,3,0)))</f>
        <v/>
      </c>
      <c r="V8" s="103" t="str">
        <f>IF(男子!$C19="","",男子!$Q19)</f>
        <v/>
      </c>
      <c r="W8" s="90" t="str">
        <f>IF(男子!$C19="","",男子!$P19)</f>
        <v/>
      </c>
      <c r="X8" s="90" t="str">
        <f>IF($W8="","",IF($W8=0,"",VLOOKUP($W8,コード表!$K$3:$M$15,2,0)))</f>
        <v/>
      </c>
      <c r="Y8" s="93" t="str">
        <f>IF($AA8="","",IF($AA8=0,"",VLOOKUP($AA8,コード表!$K$3:$M$15,3,0)))</f>
        <v/>
      </c>
      <c r="Z8" s="104"/>
      <c r="AA8" s="90" t="str">
        <f>IF(男子!$R19="","",男子!$R19)</f>
        <v/>
      </c>
      <c r="AB8" s="90" t="str">
        <f>IF($AA8="","",IF($AA8=0,"",VLOOKUP($AA8,コード表!$K$3:$M$15,2,0)))</f>
        <v/>
      </c>
    </row>
    <row r="9" spans="1:36" ht="13.5" customHeight="1">
      <c r="A9" s="90">
        <v>7</v>
      </c>
      <c r="B9" s="93" t="str">
        <f>IF(男子!$C20="","",VLOOKUP(C9,コード表!C:E,3,0))</f>
        <v/>
      </c>
      <c r="C9" s="90" t="str">
        <f>IF(男子!$C20="","",CONCATENATE(男子!$C$3,男子!#REF!))</f>
        <v/>
      </c>
      <c r="E9" s="90" t="str">
        <f>IF(男子!$C20="","",男子!$B20)</f>
        <v/>
      </c>
      <c r="F9" s="90" t="str">
        <f>IF(男子!$C20="","",男子!$C20)</f>
        <v/>
      </c>
      <c r="G9" s="90" t="str">
        <f>IF(男子!$C20="","",男子!$D20)</f>
        <v/>
      </c>
      <c r="H9" s="90" t="str">
        <f t="shared" si="0"/>
        <v/>
      </c>
      <c r="J9" s="93" t="str">
        <f t="shared" si="5"/>
        <v/>
      </c>
      <c r="K9" s="93" t="str">
        <f t="shared" si="2"/>
        <v/>
      </c>
      <c r="L9" s="93" t="str">
        <f>IF(男子!$C20="","",男子!$M20)</f>
        <v/>
      </c>
      <c r="M9" s="93" t="str">
        <f>IF(男子!$C20="","",男子!$F20)</f>
        <v/>
      </c>
      <c r="N9" s="93" t="str">
        <f>IF(男子!$C20="","",CONCATENATE(男子!$H20,男子!$J20))</f>
        <v/>
      </c>
      <c r="O9" s="93" t="str">
        <f t="shared" si="6"/>
        <v/>
      </c>
      <c r="P9" s="93" t="str">
        <f t="shared" si="7"/>
        <v/>
      </c>
      <c r="Q9" s="93" t="str">
        <f>IF($S9="","",IF($S9=0,"",VLOOKUP($S9,コード表!$K$3:$M$15,3,0)))</f>
        <v/>
      </c>
      <c r="R9" s="103" t="str">
        <f>IF(男子!$C20="","",男子!$O20)</f>
        <v/>
      </c>
      <c r="S9" s="90" t="str">
        <f>IF(男子!$C20="","",男子!$N20)</f>
        <v/>
      </c>
      <c r="T9" s="90" t="str">
        <f>IF($S9="","",IF($S9=0,"",VLOOKUP($S9,コード表!$K$3:$M$15,2,0)))</f>
        <v/>
      </c>
      <c r="U9" s="93" t="str">
        <f>IF($W9="","",IF($W9=0,"",VLOOKUP($W9,コード表!$K$3:$M$15,3,0)))</f>
        <v/>
      </c>
      <c r="V9" s="103" t="str">
        <f>IF(男子!$C20="","",男子!$Q20)</f>
        <v/>
      </c>
      <c r="W9" s="90" t="str">
        <f>IF(男子!$C20="","",男子!$P20)</f>
        <v/>
      </c>
      <c r="X9" s="90" t="str">
        <f>IF($W9="","",IF($W9=0,"",VLOOKUP($W9,コード表!$K$3:$M$15,2,0)))</f>
        <v/>
      </c>
      <c r="Y9" s="93" t="str">
        <f>IF($AA9="","",IF($AA9=0,"",VLOOKUP($AA9,コード表!$K$3:$M$15,3,0)))</f>
        <v/>
      </c>
      <c r="Z9" s="104"/>
      <c r="AA9" s="90" t="str">
        <f>IF(男子!$R20="","",男子!$R20)</f>
        <v/>
      </c>
      <c r="AB9" s="90" t="str">
        <f>IF($AA9="","",IF($AA9=0,"",VLOOKUP($AA9,コード表!$K$3:$M$15,2,0)))</f>
        <v/>
      </c>
    </row>
    <row r="10" spans="1:36" ht="13.5" customHeight="1">
      <c r="A10" s="90">
        <v>8</v>
      </c>
      <c r="B10" s="93" t="str">
        <f>IF(男子!$C21="","",VLOOKUP(C10,コード表!C:E,3,0))</f>
        <v/>
      </c>
      <c r="C10" s="90" t="str">
        <f>IF(男子!$C21="","",CONCATENATE(男子!$C$3,男子!#REF!))</f>
        <v/>
      </c>
      <c r="E10" s="90" t="str">
        <f>IF(男子!$C21="","",男子!$B21)</f>
        <v/>
      </c>
      <c r="F10" s="90" t="str">
        <f>IF(男子!$C21="","",男子!$C21)</f>
        <v/>
      </c>
      <c r="G10" s="90" t="str">
        <f>IF(男子!$C21="","",男子!$D21)</f>
        <v/>
      </c>
      <c r="H10" s="90" t="str">
        <f t="shared" si="0"/>
        <v/>
      </c>
      <c r="J10" s="93" t="str">
        <f t="shared" si="5"/>
        <v/>
      </c>
      <c r="K10" s="93" t="str">
        <f t="shared" si="2"/>
        <v/>
      </c>
      <c r="L10" s="93" t="str">
        <f>IF(男子!$C21="","",男子!$M21)</f>
        <v/>
      </c>
      <c r="M10" s="93" t="str">
        <f>IF(男子!$C21="","",男子!$F21)</f>
        <v/>
      </c>
      <c r="N10" s="93" t="str">
        <f>IF(男子!$C21="","",CONCATENATE(男子!$H21,男子!$J21))</f>
        <v/>
      </c>
      <c r="O10" s="93" t="str">
        <f t="shared" si="6"/>
        <v/>
      </c>
      <c r="P10" s="93" t="str">
        <f t="shared" si="7"/>
        <v/>
      </c>
      <c r="Q10" s="93" t="str">
        <f>IF($S10="","",IF($S10=0,"",VLOOKUP($S10,コード表!$K$3:$M$15,3,0)))</f>
        <v/>
      </c>
      <c r="R10" s="103" t="str">
        <f>IF(男子!$C21="","",男子!$O21)</f>
        <v/>
      </c>
      <c r="S10" s="90" t="str">
        <f>IF(男子!$C21="","",男子!$N21)</f>
        <v/>
      </c>
      <c r="T10" s="90" t="str">
        <f>IF($S10="","",IF($S10=0,"",VLOOKUP($S10,コード表!$K$3:$M$15,2,0)))</f>
        <v/>
      </c>
      <c r="U10" s="93" t="str">
        <f>IF($W10="","",IF($W10=0,"",VLOOKUP($W10,コード表!$K$3:$M$15,3,0)))</f>
        <v/>
      </c>
      <c r="V10" s="103" t="str">
        <f>IF(男子!$C21="","",男子!$Q21)</f>
        <v/>
      </c>
      <c r="W10" s="90" t="str">
        <f>IF(男子!$C21="","",男子!$P21)</f>
        <v/>
      </c>
      <c r="X10" s="90" t="str">
        <f>IF($W10="","",IF($W10=0,"",VLOOKUP($W10,コード表!$K$3:$M$15,2,0)))</f>
        <v/>
      </c>
      <c r="Y10" s="93" t="str">
        <f>IF($AA10="","",IF($AA10=0,"",VLOOKUP($AA10,コード表!$K$3:$M$15,3,0)))</f>
        <v/>
      </c>
      <c r="Z10" s="104"/>
      <c r="AA10" s="90" t="str">
        <f>IF(男子!$R21="","",男子!$R21)</f>
        <v/>
      </c>
      <c r="AB10" s="90" t="str">
        <f>IF($AA10="","",IF($AA10=0,"",VLOOKUP($AA10,コード表!$K$3:$M$15,2,0)))</f>
        <v/>
      </c>
    </row>
    <row r="11" spans="1:36" ht="13.5" customHeight="1">
      <c r="A11" s="90">
        <v>9</v>
      </c>
      <c r="B11" s="93" t="str">
        <f>IF(男子!$C22="","",VLOOKUP(C11,コード表!C:E,3,0))</f>
        <v/>
      </c>
      <c r="C11" s="90" t="str">
        <f>IF(男子!$C22="","",CONCATENATE(男子!$C$3,男子!#REF!))</f>
        <v/>
      </c>
      <c r="E11" s="90" t="str">
        <f>IF(男子!$C22="","",男子!$B22)</f>
        <v/>
      </c>
      <c r="F11" s="90" t="str">
        <f>IF(男子!$C22="","",男子!$C22)</f>
        <v/>
      </c>
      <c r="G11" s="90" t="str">
        <f>IF(男子!$C22="","",男子!$D22)</f>
        <v/>
      </c>
      <c r="H11" s="90" t="str">
        <f t="shared" si="0"/>
        <v/>
      </c>
      <c r="J11" s="93" t="str">
        <f t="shared" si="5"/>
        <v/>
      </c>
      <c r="K11" s="93" t="str">
        <f t="shared" si="2"/>
        <v/>
      </c>
      <c r="L11" s="93" t="str">
        <f>IF(男子!$C22="","",男子!$M22)</f>
        <v/>
      </c>
      <c r="M11" s="93" t="str">
        <f>IF(男子!$C22="","",男子!$F22)</f>
        <v/>
      </c>
      <c r="N11" s="93" t="str">
        <f>IF(男子!$C22="","",CONCATENATE(男子!$H22,男子!$J22))</f>
        <v/>
      </c>
      <c r="O11" s="93" t="str">
        <f t="shared" si="6"/>
        <v/>
      </c>
      <c r="P11" s="93" t="str">
        <f t="shared" si="7"/>
        <v/>
      </c>
      <c r="Q11" s="93" t="str">
        <f>IF($S11="","",IF($S11=0,"",VLOOKUP($S11,コード表!$K$3:$M$15,3,0)))</f>
        <v/>
      </c>
      <c r="R11" s="103" t="str">
        <f>IF(男子!$C22="","",男子!$O22)</f>
        <v/>
      </c>
      <c r="S11" s="90" t="str">
        <f>IF(男子!$C22="","",男子!$N22)</f>
        <v/>
      </c>
      <c r="T11" s="90" t="str">
        <f>IF($S11="","",IF($S11=0,"",VLOOKUP($S11,コード表!$K$3:$M$15,2,0)))</f>
        <v/>
      </c>
      <c r="U11" s="93" t="str">
        <f>IF($W11="","",IF($W11=0,"",VLOOKUP($W11,コード表!$K$3:$M$15,3,0)))</f>
        <v/>
      </c>
      <c r="V11" s="103" t="str">
        <f>IF(男子!$C22="","",男子!$Q22)</f>
        <v/>
      </c>
      <c r="W11" s="90" t="str">
        <f>IF(男子!$C22="","",男子!$P22)</f>
        <v/>
      </c>
      <c r="X11" s="90" t="str">
        <f>IF($W11="","",IF($W11=0,"",VLOOKUP($W11,コード表!$K$3:$M$15,2,0)))</f>
        <v/>
      </c>
      <c r="Y11" s="93" t="str">
        <f>IF($AA11="","",IF($AA11=0,"",VLOOKUP($AA11,コード表!$K$3:$M$15,3,0)))</f>
        <v/>
      </c>
      <c r="Z11" s="104"/>
      <c r="AA11" s="90" t="str">
        <f>IF(男子!$R22="","",男子!$R22)</f>
        <v/>
      </c>
      <c r="AB11" s="90" t="str">
        <f>IF($AA11="","",IF($AA11=0,"",VLOOKUP($AA11,コード表!$K$3:$M$15,2,0)))</f>
        <v/>
      </c>
    </row>
    <row r="12" spans="1:36" ht="13.5" customHeight="1">
      <c r="A12" s="90">
        <v>10</v>
      </c>
      <c r="B12" s="93" t="str">
        <f>IF(男子!$C23="","",VLOOKUP(C12,コード表!C:E,3,0))</f>
        <v/>
      </c>
      <c r="C12" s="90" t="str">
        <f>IF(男子!$C23="","",CONCATENATE(男子!$C$3,男子!#REF!))</f>
        <v/>
      </c>
      <c r="E12" s="90" t="str">
        <f>IF(男子!$C23="","",男子!$B23)</f>
        <v/>
      </c>
      <c r="F12" s="90" t="str">
        <f>IF(男子!$C23="","",男子!$C23)</f>
        <v/>
      </c>
      <c r="G12" s="90" t="str">
        <f>IF(男子!$C23="","",男子!$D23)</f>
        <v/>
      </c>
      <c r="H12" s="90" t="str">
        <f t="shared" si="0"/>
        <v/>
      </c>
      <c r="J12" s="93" t="str">
        <f t="shared" si="5"/>
        <v/>
      </c>
      <c r="K12" s="93" t="str">
        <f t="shared" si="2"/>
        <v/>
      </c>
      <c r="L12" s="93" t="str">
        <f>IF(男子!$C23="","",男子!$M23)</f>
        <v/>
      </c>
      <c r="M12" s="93" t="str">
        <f>IF(男子!$C23="","",男子!$F23)</f>
        <v/>
      </c>
      <c r="N12" s="93" t="str">
        <f>IF(男子!$C23="","",CONCATENATE(男子!$H23,男子!$J23))</f>
        <v/>
      </c>
      <c r="O12" s="93" t="str">
        <f t="shared" si="6"/>
        <v/>
      </c>
      <c r="P12" s="93" t="str">
        <f t="shared" si="7"/>
        <v/>
      </c>
      <c r="Q12" s="93" t="str">
        <f>IF($S12="","",IF($S12=0,"",VLOOKUP($S12,コード表!$K$3:$M$15,3,0)))</f>
        <v/>
      </c>
      <c r="R12" s="103" t="str">
        <f>IF(男子!$C23="","",男子!$O23)</f>
        <v/>
      </c>
      <c r="S12" s="90" t="str">
        <f>IF(男子!$C23="","",男子!$N23)</f>
        <v/>
      </c>
      <c r="T12" s="90" t="str">
        <f>IF($S12="","",IF($S12=0,"",VLOOKUP($S12,コード表!$K$3:$M$15,2,0)))</f>
        <v/>
      </c>
      <c r="U12" s="93" t="str">
        <f>IF($W12="","",IF($W12=0,"",VLOOKUP($W12,コード表!$K$3:$M$15,3,0)))</f>
        <v/>
      </c>
      <c r="V12" s="103" t="str">
        <f>IF(男子!$C23="","",男子!$Q23)</f>
        <v/>
      </c>
      <c r="W12" s="90" t="str">
        <f>IF(男子!$C23="","",男子!$P23)</f>
        <v/>
      </c>
      <c r="X12" s="90" t="str">
        <f>IF($W12="","",IF($W12=0,"",VLOOKUP($W12,コード表!$K$3:$M$15,2,0)))</f>
        <v/>
      </c>
      <c r="Y12" s="93" t="str">
        <f>IF($AA12="","",IF($AA12=0,"",VLOOKUP($AA12,コード表!$K$3:$M$15,3,0)))</f>
        <v/>
      </c>
      <c r="Z12" s="104"/>
      <c r="AA12" s="90" t="str">
        <f>IF(男子!$R23="","",男子!$R23)</f>
        <v/>
      </c>
      <c r="AB12" s="90" t="str">
        <f>IF($AA12="","",IF($AA12=0,"",VLOOKUP($AA12,コード表!$K$3:$M$15,2,0)))</f>
        <v/>
      </c>
    </row>
    <row r="13" spans="1:36" ht="13.5" customHeight="1">
      <c r="A13" s="90">
        <v>11</v>
      </c>
      <c r="B13" s="93" t="str">
        <f>IF(男子!$C24="","",VLOOKUP(C13,コード表!C:E,3,0))</f>
        <v/>
      </c>
      <c r="C13" s="90" t="str">
        <f>IF(男子!$C24="","",CONCATENATE(男子!$C$3,男子!#REF!))</f>
        <v/>
      </c>
      <c r="E13" s="90" t="str">
        <f>IF(男子!$C24="","",男子!$B24)</f>
        <v/>
      </c>
      <c r="F13" s="90" t="str">
        <f>IF(男子!$C24="","",男子!$C24)</f>
        <v/>
      </c>
      <c r="G13" s="90" t="str">
        <f>IF(男子!$C24="","",男子!$D24)</f>
        <v/>
      </c>
      <c r="H13" s="90" t="str">
        <f t="shared" si="0"/>
        <v/>
      </c>
      <c r="J13" s="93" t="str">
        <f t="shared" si="5"/>
        <v/>
      </c>
      <c r="K13" s="93" t="str">
        <f t="shared" si="2"/>
        <v/>
      </c>
      <c r="L13" s="93" t="str">
        <f>IF(男子!$C24="","",男子!$M24)</f>
        <v/>
      </c>
      <c r="M13" s="93" t="str">
        <f>IF(男子!$C24="","",男子!$F24)</f>
        <v/>
      </c>
      <c r="N13" s="93" t="str">
        <f>IF(男子!$C24="","",CONCATENATE(男子!$H24,男子!$J24))</f>
        <v/>
      </c>
      <c r="O13" s="93" t="str">
        <f t="shared" si="6"/>
        <v/>
      </c>
      <c r="P13" s="93" t="str">
        <f t="shared" si="7"/>
        <v/>
      </c>
      <c r="Q13" s="93" t="str">
        <f>IF($S13="","",IF($S13=0,"",VLOOKUP($S13,コード表!$K$3:$M$15,3,0)))</f>
        <v/>
      </c>
      <c r="R13" s="103" t="str">
        <f>IF(男子!$C24="","",男子!$O24)</f>
        <v/>
      </c>
      <c r="S13" s="90" t="str">
        <f>IF(男子!$C24="","",男子!$N24)</f>
        <v/>
      </c>
      <c r="T13" s="90" t="str">
        <f>IF($S13="","",IF($S13=0,"",VLOOKUP($S13,コード表!$K$3:$M$15,2,0)))</f>
        <v/>
      </c>
      <c r="U13" s="93" t="str">
        <f>IF($W13="","",IF($W13=0,"",VLOOKUP($W13,コード表!$K$3:$M$15,3,0)))</f>
        <v/>
      </c>
      <c r="V13" s="103" t="str">
        <f>IF(男子!$C24="","",男子!$Q24)</f>
        <v/>
      </c>
      <c r="W13" s="90" t="str">
        <f>IF(男子!$C24="","",男子!$P24)</f>
        <v/>
      </c>
      <c r="X13" s="90" t="str">
        <f>IF($W13="","",IF($W13=0,"",VLOOKUP($W13,コード表!$K$3:$M$15,2,0)))</f>
        <v/>
      </c>
      <c r="Y13" s="93" t="str">
        <f>IF($AA13="","",IF($AA13=0,"",VLOOKUP($AA13,コード表!$K$3:$M$15,3,0)))</f>
        <v/>
      </c>
      <c r="Z13" s="104"/>
      <c r="AA13" s="90" t="str">
        <f>IF(男子!$R24="","",男子!$R24)</f>
        <v/>
      </c>
      <c r="AB13" s="90" t="str">
        <f>IF($AA13="","",IF($AA13=0,"",VLOOKUP($AA13,コード表!$K$3:$M$15,2,0)))</f>
        <v/>
      </c>
    </row>
    <row r="14" spans="1:36" ht="13.5" customHeight="1">
      <c r="A14" s="90">
        <v>12</v>
      </c>
      <c r="B14" s="93" t="str">
        <f>IF(男子!$C25="","",VLOOKUP(C14,コード表!C:E,3,0))</f>
        <v/>
      </c>
      <c r="C14" s="90" t="str">
        <f>IF(男子!$C25="","",CONCATENATE(男子!$C$3,男子!#REF!))</f>
        <v/>
      </c>
      <c r="E14" s="90" t="str">
        <f>IF(男子!$C25="","",男子!$B25)</f>
        <v/>
      </c>
      <c r="F14" s="90" t="str">
        <f>IF(男子!$C25="","",男子!$C25)</f>
        <v/>
      </c>
      <c r="G14" s="90" t="str">
        <f>IF(男子!$C25="","",男子!$D25)</f>
        <v/>
      </c>
      <c r="H14" s="90" t="str">
        <f t="shared" si="0"/>
        <v/>
      </c>
      <c r="J14" s="93" t="str">
        <f t="shared" si="5"/>
        <v/>
      </c>
      <c r="K14" s="93" t="str">
        <f t="shared" si="2"/>
        <v/>
      </c>
      <c r="L14" s="93" t="str">
        <f>IF(男子!$C25="","",男子!$M25)</f>
        <v/>
      </c>
      <c r="M14" s="93" t="str">
        <f>IF(男子!$C25="","",男子!$F25)</f>
        <v/>
      </c>
      <c r="N14" s="93" t="str">
        <f>IF(男子!$C25="","",CONCATENATE(男子!$H25,男子!$J25))</f>
        <v/>
      </c>
      <c r="O14" s="93" t="str">
        <f t="shared" si="6"/>
        <v/>
      </c>
      <c r="P14" s="93" t="str">
        <f t="shared" si="7"/>
        <v/>
      </c>
      <c r="Q14" s="93" t="str">
        <f>IF($S14="","",IF($S14=0,"",VLOOKUP($S14,コード表!$K$3:$M$15,3,0)))</f>
        <v/>
      </c>
      <c r="R14" s="103" t="str">
        <f>IF(男子!$C25="","",男子!$O25)</f>
        <v/>
      </c>
      <c r="S14" s="90" t="str">
        <f>IF(男子!$C25="","",男子!$N25)</f>
        <v/>
      </c>
      <c r="T14" s="90" t="str">
        <f>IF($S14="","",IF($S14=0,"",VLOOKUP($S14,コード表!$K$3:$M$15,2,0)))</f>
        <v/>
      </c>
      <c r="U14" s="93" t="str">
        <f>IF($W14="","",IF($W14=0,"",VLOOKUP($W14,コード表!$K$3:$M$15,3,0)))</f>
        <v/>
      </c>
      <c r="V14" s="103" t="str">
        <f>IF(男子!$C25="","",男子!$Q25)</f>
        <v/>
      </c>
      <c r="W14" s="90" t="str">
        <f>IF(男子!$C25="","",男子!$P25)</f>
        <v/>
      </c>
      <c r="X14" s="90" t="str">
        <f>IF($W14="","",IF($W14=0,"",VLOOKUP($W14,コード表!$K$3:$M$15,2,0)))</f>
        <v/>
      </c>
      <c r="Y14" s="93" t="str">
        <f>IF($AA14="","",IF($AA14=0,"",VLOOKUP($AA14,コード表!$K$3:$M$15,3,0)))</f>
        <v/>
      </c>
      <c r="Z14" s="104"/>
      <c r="AA14" s="90" t="str">
        <f>IF(男子!$R25="","",男子!$R25)</f>
        <v/>
      </c>
      <c r="AB14" s="90" t="str">
        <f>IF($AA14="","",IF($AA14=0,"",VLOOKUP($AA14,コード表!$K$3:$M$15,2,0)))</f>
        <v/>
      </c>
    </row>
    <row r="15" spans="1:36" ht="13.5" customHeight="1">
      <c r="A15" s="90">
        <v>13</v>
      </c>
      <c r="B15" s="93" t="str">
        <f>IF(男子!$C26="","",VLOOKUP(C15,コード表!C:E,3,0))</f>
        <v/>
      </c>
      <c r="C15" s="90" t="str">
        <f>IF(男子!$C26="","",CONCATENATE(男子!$C$3,男子!#REF!))</f>
        <v/>
      </c>
      <c r="E15" s="90" t="str">
        <f>IF(男子!$C26="","",男子!$B26)</f>
        <v/>
      </c>
      <c r="F15" s="90" t="str">
        <f>IF(男子!$C26="","",男子!$C26)</f>
        <v/>
      </c>
      <c r="G15" s="90" t="str">
        <f>IF(男子!$C26="","",男子!$D26)</f>
        <v/>
      </c>
      <c r="H15" s="90" t="str">
        <f t="shared" si="0"/>
        <v/>
      </c>
      <c r="J15" s="93" t="str">
        <f t="shared" si="5"/>
        <v/>
      </c>
      <c r="K15" s="93" t="str">
        <f t="shared" si="2"/>
        <v/>
      </c>
      <c r="L15" s="93" t="str">
        <f>IF(男子!$C26="","",男子!$M26)</f>
        <v/>
      </c>
      <c r="M15" s="93" t="str">
        <f>IF(男子!$C26="","",男子!$F26)</f>
        <v/>
      </c>
      <c r="N15" s="93" t="str">
        <f>IF(男子!$C26="","",CONCATENATE(男子!$H26,男子!$J26))</f>
        <v/>
      </c>
      <c r="O15" s="93" t="str">
        <f t="shared" si="6"/>
        <v/>
      </c>
      <c r="P15" s="93" t="str">
        <f t="shared" si="7"/>
        <v/>
      </c>
      <c r="Q15" s="93" t="str">
        <f>IF($S15="","",IF($S15=0,"",VLOOKUP($S15,コード表!$K$3:$M$15,3,0)))</f>
        <v/>
      </c>
      <c r="R15" s="103" t="str">
        <f>IF(男子!$C26="","",男子!$O26)</f>
        <v/>
      </c>
      <c r="S15" s="90" t="str">
        <f>IF(男子!$C26="","",男子!$N26)</f>
        <v/>
      </c>
      <c r="T15" s="90" t="str">
        <f>IF($S15="","",IF($S15=0,"",VLOOKUP($S15,コード表!$K$3:$M$15,2,0)))</f>
        <v/>
      </c>
      <c r="U15" s="93" t="str">
        <f>IF($W15="","",IF($W15=0,"",VLOOKUP($W15,コード表!$K$3:$M$15,3,0)))</f>
        <v/>
      </c>
      <c r="V15" s="103" t="str">
        <f>IF(男子!$C26="","",男子!$Q26)</f>
        <v/>
      </c>
      <c r="W15" s="90" t="str">
        <f>IF(男子!$C26="","",男子!$P26)</f>
        <v/>
      </c>
      <c r="X15" s="90" t="str">
        <f>IF($W15="","",IF($W15=0,"",VLOOKUP($W15,コード表!$K$3:$M$15,2,0)))</f>
        <v/>
      </c>
      <c r="Y15" s="93" t="str">
        <f>IF($AA15="","",IF($AA15=0,"",VLOOKUP($AA15,コード表!$K$3:$M$15,3,0)))</f>
        <v/>
      </c>
      <c r="Z15" s="104"/>
      <c r="AA15" s="90" t="str">
        <f>IF(男子!$R26="","",男子!$R26)</f>
        <v/>
      </c>
      <c r="AB15" s="90" t="str">
        <f>IF($AA15="","",IF($AA15=0,"",VLOOKUP($AA15,コード表!$K$3:$M$15,2,0)))</f>
        <v/>
      </c>
    </row>
    <row r="16" spans="1:36" ht="13.5" customHeight="1">
      <c r="A16" s="90">
        <v>14</v>
      </c>
      <c r="B16" s="93" t="str">
        <f>IF(男子!$C27="","",VLOOKUP(C16,コード表!C:E,3,0))</f>
        <v/>
      </c>
      <c r="C16" s="90" t="str">
        <f>IF(男子!$C27="","",CONCATENATE(男子!$C$3,男子!#REF!))</f>
        <v/>
      </c>
      <c r="E16" s="90" t="str">
        <f>IF(男子!$C27="","",男子!$B27)</f>
        <v/>
      </c>
      <c r="F16" s="90" t="str">
        <f>IF(男子!$C27="","",男子!$C27)</f>
        <v/>
      </c>
      <c r="G16" s="90" t="str">
        <f>IF(男子!$C27="","",男子!$D27)</f>
        <v/>
      </c>
      <c r="H16" s="90" t="str">
        <f t="shared" si="0"/>
        <v/>
      </c>
      <c r="J16" s="93" t="str">
        <f t="shared" si="5"/>
        <v/>
      </c>
      <c r="K16" s="93" t="str">
        <f t="shared" si="2"/>
        <v/>
      </c>
      <c r="L16" s="93" t="str">
        <f>IF(男子!$C27="","",男子!$M27)</f>
        <v/>
      </c>
      <c r="M16" s="93" t="str">
        <f>IF(男子!$C27="","",男子!$F27)</f>
        <v/>
      </c>
      <c r="N16" s="93" t="str">
        <f>IF(男子!$C27="","",CONCATENATE(男子!$H27,男子!$J27))</f>
        <v/>
      </c>
      <c r="O16" s="93" t="str">
        <f t="shared" si="6"/>
        <v/>
      </c>
      <c r="P16" s="93" t="str">
        <f t="shared" si="7"/>
        <v/>
      </c>
      <c r="Q16" s="93" t="str">
        <f>IF($S16="","",IF($S16=0,"",VLOOKUP($S16,コード表!$K$3:$M$15,3,0)))</f>
        <v/>
      </c>
      <c r="R16" s="103" t="str">
        <f>IF(男子!$C27="","",男子!$O27)</f>
        <v/>
      </c>
      <c r="S16" s="90" t="str">
        <f>IF(男子!$C27="","",男子!$N27)</f>
        <v/>
      </c>
      <c r="T16" s="90" t="str">
        <f>IF($S16="","",IF($S16=0,"",VLOOKUP($S16,コード表!$K$3:$M$15,2,0)))</f>
        <v/>
      </c>
      <c r="U16" s="93" t="str">
        <f>IF($W16="","",IF($W16=0,"",VLOOKUP($W16,コード表!$K$3:$M$15,3,0)))</f>
        <v/>
      </c>
      <c r="V16" s="103" t="str">
        <f>IF(男子!$C27="","",男子!$Q27)</f>
        <v/>
      </c>
      <c r="W16" s="90" t="str">
        <f>IF(男子!$C27="","",男子!$P27)</f>
        <v/>
      </c>
      <c r="X16" s="90" t="str">
        <f>IF($W16="","",IF($W16=0,"",VLOOKUP($W16,コード表!$K$3:$M$15,2,0)))</f>
        <v/>
      </c>
      <c r="Y16" s="93" t="str">
        <f>IF($AA16="","",IF($AA16=0,"",VLOOKUP($AA16,コード表!$K$3:$M$15,3,0)))</f>
        <v/>
      </c>
      <c r="Z16" s="104"/>
      <c r="AA16" s="90" t="str">
        <f>IF(男子!$R27="","",男子!$R27)</f>
        <v/>
      </c>
      <c r="AB16" s="90" t="str">
        <f>IF($AA16="","",IF($AA16=0,"",VLOOKUP($AA16,コード表!$K$3:$M$15,2,0)))</f>
        <v/>
      </c>
    </row>
    <row r="17" spans="1:36" ht="13.5" customHeight="1">
      <c r="A17" s="90">
        <v>15</v>
      </c>
      <c r="B17" s="93" t="str">
        <f>IF(男子!$C28="","",VLOOKUP(C17,コード表!C:E,3,0))</f>
        <v/>
      </c>
      <c r="C17" s="90" t="str">
        <f>IF(男子!$C28="","",CONCATENATE(男子!$C$3,男子!#REF!))</f>
        <v/>
      </c>
      <c r="E17" s="90" t="str">
        <f>IF(男子!$C28="","",男子!$B28)</f>
        <v/>
      </c>
      <c r="F17" s="90" t="str">
        <f>IF(男子!$C28="","",男子!$C28)</f>
        <v/>
      </c>
      <c r="G17" s="90" t="str">
        <f>IF(男子!$C28="","",男子!$D28)</f>
        <v/>
      </c>
      <c r="H17" s="90" t="str">
        <f t="shared" si="0"/>
        <v/>
      </c>
      <c r="J17" s="93" t="str">
        <f t="shared" si="5"/>
        <v/>
      </c>
      <c r="K17" s="93" t="str">
        <f t="shared" si="2"/>
        <v/>
      </c>
      <c r="L17" s="93" t="str">
        <f>IF(男子!$C28="","",男子!$M28)</f>
        <v/>
      </c>
      <c r="M17" s="93" t="str">
        <f>IF(男子!$C28="","",男子!$F28)</f>
        <v/>
      </c>
      <c r="N17" s="93" t="str">
        <f>IF(男子!$C28="","",CONCATENATE(男子!$H28,男子!$J28))</f>
        <v/>
      </c>
      <c r="O17" s="93" t="str">
        <f t="shared" si="6"/>
        <v/>
      </c>
      <c r="P17" s="93" t="str">
        <f t="shared" si="7"/>
        <v/>
      </c>
      <c r="Q17" s="93" t="str">
        <f>IF($S17="","",IF($S17=0,"",VLOOKUP($S17,コード表!$K$3:$M$15,3,0)))</f>
        <v/>
      </c>
      <c r="R17" s="103" t="str">
        <f>IF(男子!$C28="","",男子!$O28)</f>
        <v/>
      </c>
      <c r="S17" s="90" t="str">
        <f>IF(男子!$C28="","",男子!$N28)</f>
        <v/>
      </c>
      <c r="T17" s="90" t="str">
        <f>IF($S17="","",IF($S17=0,"",VLOOKUP($S17,コード表!$K$3:$M$15,2,0)))</f>
        <v/>
      </c>
      <c r="U17" s="93" t="str">
        <f>IF($W17="","",IF($W17=0,"",VLOOKUP($W17,コード表!$K$3:$M$15,3,0)))</f>
        <v/>
      </c>
      <c r="V17" s="103" t="str">
        <f>IF(男子!$C28="","",男子!$Q28)</f>
        <v/>
      </c>
      <c r="W17" s="90" t="str">
        <f>IF(男子!$C28="","",男子!$P28)</f>
        <v/>
      </c>
      <c r="X17" s="90" t="str">
        <f>IF($W17="","",IF($W17=0,"",VLOOKUP($W17,コード表!$K$3:$M$15,2,0)))</f>
        <v/>
      </c>
      <c r="Y17" s="93" t="str">
        <f>IF($AA17="","",IF($AA17=0,"",VLOOKUP($AA17,コード表!$K$3:$M$15,3,0)))</f>
        <v/>
      </c>
      <c r="Z17" s="104"/>
      <c r="AA17" s="90" t="str">
        <f>IF(男子!$R28="","",男子!$R28)</f>
        <v/>
      </c>
      <c r="AB17" s="90" t="str">
        <f>IF($AA17="","",IF($AA17=0,"",VLOOKUP($AA17,コード表!$K$3:$M$15,2,0)))</f>
        <v/>
      </c>
    </row>
    <row r="18" spans="1:36" ht="13.5" customHeight="1">
      <c r="A18" s="90">
        <v>16</v>
      </c>
      <c r="B18" s="93" t="str">
        <f>IF(男子!$C29="","",VLOOKUP(C18,コード表!C:E,3,0))</f>
        <v/>
      </c>
      <c r="C18" s="90" t="str">
        <f>IF(男子!$C29="","",CONCATENATE(男子!$C$3,男子!#REF!))</f>
        <v/>
      </c>
      <c r="E18" s="90" t="str">
        <f>IF(男子!$C29="","",男子!$B29)</f>
        <v/>
      </c>
      <c r="F18" s="90" t="str">
        <f>IF(男子!$C29="","",男子!$C29)</f>
        <v/>
      </c>
      <c r="G18" s="90" t="str">
        <f>IF(男子!$C29="","",男子!$D29)</f>
        <v/>
      </c>
      <c r="H18" s="90" t="str">
        <f t="shared" si="0"/>
        <v/>
      </c>
      <c r="J18" s="93" t="str">
        <f t="shared" si="5"/>
        <v/>
      </c>
      <c r="K18" s="93" t="str">
        <f t="shared" si="2"/>
        <v/>
      </c>
      <c r="L18" s="93" t="str">
        <f>IF(男子!$C29="","",男子!$M29)</f>
        <v/>
      </c>
      <c r="M18" s="93" t="str">
        <f>IF(男子!$C29="","",男子!$F29)</f>
        <v/>
      </c>
      <c r="N18" s="93" t="str">
        <f>IF(男子!$C29="","",CONCATENATE(男子!$H29,男子!$J29))</f>
        <v/>
      </c>
      <c r="O18" s="93" t="str">
        <f t="shared" si="6"/>
        <v/>
      </c>
      <c r="P18" s="93" t="str">
        <f t="shared" si="7"/>
        <v/>
      </c>
      <c r="Q18" s="93" t="str">
        <f>IF($S18="","",IF($S18=0,"",VLOOKUP($S18,コード表!$K$3:$M$15,3,0)))</f>
        <v/>
      </c>
      <c r="R18" s="103" t="str">
        <f>IF(男子!$C29="","",男子!$O29)</f>
        <v/>
      </c>
      <c r="S18" s="90" t="str">
        <f>IF(男子!$C29="","",男子!$N29)</f>
        <v/>
      </c>
      <c r="T18" s="90" t="str">
        <f>IF($S18="","",IF($S18=0,"",VLOOKUP($S18,コード表!$K$3:$M$15,2,0)))</f>
        <v/>
      </c>
      <c r="U18" s="93" t="str">
        <f>IF($W18="","",IF($W18=0,"",VLOOKUP($W18,コード表!$K$3:$M$15,3,0)))</f>
        <v/>
      </c>
      <c r="V18" s="103" t="str">
        <f>IF(男子!$C29="","",男子!$Q29)</f>
        <v/>
      </c>
      <c r="W18" s="90" t="str">
        <f>IF(男子!$C29="","",男子!$P29)</f>
        <v/>
      </c>
      <c r="X18" s="90" t="str">
        <f>IF($W18="","",IF($W18=0,"",VLOOKUP($W18,コード表!$K$3:$M$15,2,0)))</f>
        <v/>
      </c>
      <c r="Y18" s="93" t="str">
        <f>IF($AA18="","",IF($AA18=0,"",VLOOKUP($AA18,コード表!$K$3:$M$15,3,0)))</f>
        <v/>
      </c>
      <c r="Z18" s="104"/>
      <c r="AA18" s="90" t="str">
        <f>IF(男子!$R29="","",男子!$R29)</f>
        <v/>
      </c>
      <c r="AB18" s="90" t="str">
        <f>IF($AA18="","",IF($AA18=0,"",VLOOKUP($AA18,コード表!$K$3:$M$15,2,0)))</f>
        <v/>
      </c>
    </row>
    <row r="19" spans="1:36" ht="13.5" customHeight="1">
      <c r="A19" s="90">
        <v>17</v>
      </c>
      <c r="B19" s="93" t="str">
        <f>IF(男子!$C30="","",VLOOKUP(C19,コード表!C:E,3,0))</f>
        <v/>
      </c>
      <c r="C19" s="90" t="str">
        <f>IF(男子!$C30="","",CONCATENATE(男子!$C$3,男子!#REF!))</f>
        <v/>
      </c>
      <c r="E19" s="90" t="str">
        <f>IF(男子!$C30="","",男子!$B30)</f>
        <v/>
      </c>
      <c r="F19" s="90" t="str">
        <f>IF(男子!$C30="","",男子!$C30)</f>
        <v/>
      </c>
      <c r="G19" s="90" t="str">
        <f>IF(男子!$C30="","",男子!$D30)</f>
        <v/>
      </c>
      <c r="H19" s="90" t="str">
        <f t="shared" si="0"/>
        <v/>
      </c>
      <c r="J19" s="93" t="str">
        <f t="shared" si="5"/>
        <v/>
      </c>
      <c r="K19" s="93" t="str">
        <f t="shared" si="2"/>
        <v/>
      </c>
      <c r="L19" s="93" t="str">
        <f>IF(男子!$C30="","",男子!$M30)</f>
        <v/>
      </c>
      <c r="M19" s="93" t="str">
        <f>IF(男子!$C30="","",男子!$F30)</f>
        <v/>
      </c>
      <c r="N19" s="93" t="str">
        <f>IF(男子!$C30="","",CONCATENATE(男子!$H30,男子!$J30))</f>
        <v/>
      </c>
      <c r="O19" s="93" t="str">
        <f t="shared" si="6"/>
        <v/>
      </c>
      <c r="P19" s="93" t="str">
        <f t="shared" si="7"/>
        <v/>
      </c>
      <c r="Q19" s="93" t="str">
        <f>IF($S19="","",IF($S19=0,"",VLOOKUP($S19,コード表!$K$3:$M$15,3,0)))</f>
        <v/>
      </c>
      <c r="R19" s="103" t="str">
        <f>IF(男子!$C30="","",男子!$O30)</f>
        <v/>
      </c>
      <c r="S19" s="90" t="str">
        <f>IF(男子!$C30="","",男子!$N30)</f>
        <v/>
      </c>
      <c r="T19" s="90" t="str">
        <f>IF($S19="","",IF($S19=0,"",VLOOKUP($S19,コード表!$K$3:$M$15,2,0)))</f>
        <v/>
      </c>
      <c r="U19" s="93" t="str">
        <f>IF($W19="","",IF($W19=0,"",VLOOKUP($W19,コード表!$K$3:$M$15,3,0)))</f>
        <v/>
      </c>
      <c r="V19" s="103" t="str">
        <f>IF(男子!$C30="","",男子!$Q30)</f>
        <v/>
      </c>
      <c r="W19" s="90" t="str">
        <f>IF(男子!$C30="","",男子!$P30)</f>
        <v/>
      </c>
      <c r="X19" s="90" t="str">
        <f>IF($W19="","",IF($W19=0,"",VLOOKUP($W19,コード表!$K$3:$M$15,2,0)))</f>
        <v/>
      </c>
      <c r="Y19" s="93" t="str">
        <f>IF($AA19="","",IF($AA19=0,"",VLOOKUP($AA19,コード表!$K$3:$M$15,3,0)))</f>
        <v/>
      </c>
      <c r="Z19" s="104"/>
      <c r="AA19" s="90" t="str">
        <f>IF(男子!$R30="","",男子!$R30)</f>
        <v/>
      </c>
      <c r="AB19" s="90" t="str">
        <f>IF($AA19="","",IF($AA19=0,"",VLOOKUP($AA19,コード表!$K$3:$M$15,2,0)))</f>
        <v/>
      </c>
    </row>
    <row r="20" spans="1:36" ht="13.5" customHeight="1">
      <c r="A20" s="90">
        <v>18</v>
      </c>
      <c r="B20" s="93" t="str">
        <f>IF(男子!$C31="","",VLOOKUP(C20,コード表!C:E,3,0))</f>
        <v/>
      </c>
      <c r="C20" s="90" t="str">
        <f>IF(男子!$C31="","",CONCATENATE(男子!$C$3,男子!#REF!))</f>
        <v/>
      </c>
      <c r="E20" s="90" t="str">
        <f>IF(男子!$C31="","",男子!$B31)</f>
        <v/>
      </c>
      <c r="F20" s="90" t="str">
        <f>IF(男子!$C31="","",男子!$C31)</f>
        <v/>
      </c>
      <c r="G20" s="90" t="str">
        <f>IF(男子!$C31="","",男子!$D31)</f>
        <v/>
      </c>
      <c r="H20" s="90" t="str">
        <f t="shared" si="0"/>
        <v/>
      </c>
      <c r="J20" s="93" t="str">
        <f t="shared" si="5"/>
        <v/>
      </c>
      <c r="K20" s="93" t="str">
        <f t="shared" si="2"/>
        <v/>
      </c>
      <c r="L20" s="93" t="str">
        <f>IF(男子!$C31="","",男子!$M31)</f>
        <v/>
      </c>
      <c r="M20" s="93" t="str">
        <f>IF(男子!$C31="","",男子!$F31)</f>
        <v/>
      </c>
      <c r="N20" s="93" t="str">
        <f>IF(男子!$C31="","",CONCATENATE(男子!$H31,男子!$J31))</f>
        <v/>
      </c>
      <c r="O20" s="93" t="str">
        <f t="shared" si="6"/>
        <v/>
      </c>
      <c r="P20" s="93" t="str">
        <f t="shared" si="7"/>
        <v/>
      </c>
      <c r="Q20" s="93" t="str">
        <f>IF($S20="","",IF($S20=0,"",VLOOKUP($S20,コード表!$K$3:$M$15,3,0)))</f>
        <v/>
      </c>
      <c r="R20" s="103" t="str">
        <f>IF(男子!$C31="","",男子!$O31)</f>
        <v/>
      </c>
      <c r="S20" s="90" t="str">
        <f>IF(男子!$C31="","",男子!$N31)</f>
        <v/>
      </c>
      <c r="T20" s="90" t="str">
        <f>IF($S20="","",IF($S20=0,"",VLOOKUP($S20,コード表!$K$3:$M$15,2,0)))</f>
        <v/>
      </c>
      <c r="U20" s="93" t="str">
        <f>IF($W20="","",IF($W20=0,"",VLOOKUP($W20,コード表!$K$3:$M$15,3,0)))</f>
        <v/>
      </c>
      <c r="V20" s="103" t="str">
        <f>IF(男子!$C31="","",男子!$Q31)</f>
        <v/>
      </c>
      <c r="W20" s="90" t="str">
        <f>IF(男子!$C31="","",男子!$P31)</f>
        <v/>
      </c>
      <c r="X20" s="90" t="str">
        <f>IF($W20="","",IF($W20=0,"",VLOOKUP($W20,コード表!$K$3:$M$15,2,0)))</f>
        <v/>
      </c>
      <c r="Y20" s="93" t="str">
        <f>IF($AA20="","",IF($AA20=0,"",VLOOKUP($AA20,コード表!$K$3:$M$15,3,0)))</f>
        <v/>
      </c>
      <c r="Z20" s="104"/>
      <c r="AA20" s="90" t="str">
        <f>IF(男子!$R31="","",男子!$R31)</f>
        <v/>
      </c>
      <c r="AB20" s="90" t="str">
        <f>IF($AA20="","",IF($AA20=0,"",VLOOKUP($AA20,コード表!$K$3:$M$15,2,0)))</f>
        <v/>
      </c>
    </row>
    <row r="21" spans="1:36" ht="13.5" customHeight="1">
      <c r="A21" s="90">
        <v>19</v>
      </c>
      <c r="B21" s="93" t="str">
        <f>IF(男子!$C32="","",VLOOKUP(C21,コード表!C:E,3,0))</f>
        <v/>
      </c>
      <c r="C21" s="90" t="str">
        <f>IF(男子!$C32="","",CONCATENATE(男子!$C$3,男子!#REF!))</f>
        <v/>
      </c>
      <c r="E21" s="90" t="str">
        <f>IF(男子!$C32="","",男子!$B32)</f>
        <v/>
      </c>
      <c r="F21" s="90" t="str">
        <f>IF(男子!$C32="","",男子!$C32)</f>
        <v/>
      </c>
      <c r="G21" s="90" t="str">
        <f>IF(男子!$C32="","",男子!$D32)</f>
        <v/>
      </c>
      <c r="H21" s="90" t="str">
        <f t="shared" si="0"/>
        <v/>
      </c>
      <c r="J21" s="93" t="str">
        <f t="shared" si="5"/>
        <v/>
      </c>
      <c r="K21" s="93" t="str">
        <f t="shared" si="2"/>
        <v/>
      </c>
      <c r="L21" s="93" t="str">
        <f>IF(男子!$C32="","",男子!$M32)</f>
        <v/>
      </c>
      <c r="M21" s="93" t="str">
        <f>IF(男子!$C32="","",男子!$F32)</f>
        <v/>
      </c>
      <c r="N21" s="93" t="str">
        <f>IF(男子!$C32="","",CONCATENATE(男子!$H32,男子!$J32))</f>
        <v/>
      </c>
      <c r="O21" s="93" t="str">
        <f t="shared" si="6"/>
        <v/>
      </c>
      <c r="P21" s="93" t="str">
        <f t="shared" si="7"/>
        <v/>
      </c>
      <c r="Q21" s="93" t="str">
        <f>IF($S21="","",IF($S21=0,"",VLOOKUP($S21,コード表!$K$3:$M$15,3,0)))</f>
        <v/>
      </c>
      <c r="R21" s="103" t="str">
        <f>IF(男子!$C32="","",男子!$O32)</f>
        <v/>
      </c>
      <c r="S21" s="90" t="str">
        <f>IF(男子!$C32="","",男子!$N32)</f>
        <v/>
      </c>
      <c r="T21" s="90" t="str">
        <f>IF($S21="","",IF($S21=0,"",VLOOKUP($S21,コード表!$K$3:$M$15,2,0)))</f>
        <v/>
      </c>
      <c r="U21" s="93" t="str">
        <f>IF($W21="","",IF($W21=0,"",VLOOKUP($W21,コード表!$K$3:$M$15,3,0)))</f>
        <v/>
      </c>
      <c r="V21" s="103" t="str">
        <f>IF(男子!$C32="","",男子!$Q32)</f>
        <v/>
      </c>
      <c r="W21" s="90" t="str">
        <f>IF(男子!$C32="","",男子!$P32)</f>
        <v/>
      </c>
      <c r="X21" s="90" t="str">
        <f>IF($W21="","",IF($W21=0,"",VLOOKUP($W21,コード表!$K$3:$M$15,2,0)))</f>
        <v/>
      </c>
      <c r="Y21" s="93" t="str">
        <f>IF($AA21="","",IF($AA21=0,"",VLOOKUP($AA21,コード表!$K$3:$M$15,3,0)))</f>
        <v/>
      </c>
      <c r="Z21" s="104"/>
      <c r="AA21" s="90" t="str">
        <f>IF(男子!$R32="","",男子!$R32)</f>
        <v/>
      </c>
      <c r="AB21" s="90" t="str">
        <f>IF($AA21="","",IF($AA21=0,"",VLOOKUP($AA21,コード表!$K$3:$M$15,2,0)))</f>
        <v/>
      </c>
    </row>
    <row r="22" spans="1:36" ht="13.5" customHeight="1">
      <c r="A22" s="90">
        <v>20</v>
      </c>
      <c r="B22" s="93" t="str">
        <f>IF(男子!$C33="","",VLOOKUP(C22,コード表!C:E,3,0))</f>
        <v/>
      </c>
      <c r="C22" s="90" t="str">
        <f>IF(男子!$C33="","",CONCATENATE(男子!$C$3,男子!#REF!))</f>
        <v/>
      </c>
      <c r="E22" s="90" t="str">
        <f>IF(男子!$C33="","",男子!$B33)</f>
        <v/>
      </c>
      <c r="F22" s="90" t="str">
        <f>IF(男子!$C33="","",男子!$C33)</f>
        <v/>
      </c>
      <c r="G22" s="90" t="str">
        <f>IF(男子!$C33="","",男子!$D33)</f>
        <v/>
      </c>
      <c r="H22" s="90" t="str">
        <f t="shared" si="0"/>
        <v/>
      </c>
      <c r="J22" s="93" t="str">
        <f t="shared" si="5"/>
        <v/>
      </c>
      <c r="K22" s="93" t="str">
        <f t="shared" si="2"/>
        <v/>
      </c>
      <c r="L22" s="93" t="str">
        <f>IF(男子!$C33="","",男子!$M33)</f>
        <v/>
      </c>
      <c r="M22" s="93" t="str">
        <f>IF(男子!$C33="","",男子!$F33)</f>
        <v/>
      </c>
      <c r="N22" s="93" t="str">
        <f>IF(男子!$C33="","",CONCATENATE(男子!$H33,男子!$J33))</f>
        <v/>
      </c>
      <c r="O22" s="93" t="str">
        <f t="shared" si="6"/>
        <v/>
      </c>
      <c r="P22" s="93" t="str">
        <f t="shared" si="7"/>
        <v/>
      </c>
      <c r="Q22" s="93" t="str">
        <f>IF($S22="","",IF($S22=0,"",VLOOKUP($S22,コード表!$K$3:$M$15,3,0)))</f>
        <v/>
      </c>
      <c r="R22" s="103" t="str">
        <f>IF(男子!$C33="","",男子!$O33)</f>
        <v/>
      </c>
      <c r="S22" s="90" t="str">
        <f>IF(男子!$C33="","",男子!$N33)</f>
        <v/>
      </c>
      <c r="T22" s="90" t="str">
        <f>IF($S22="","",IF($S22=0,"",VLOOKUP($S22,コード表!$K$3:$M$15,2,0)))</f>
        <v/>
      </c>
      <c r="U22" s="93" t="str">
        <f>IF($W22="","",IF($W22=0,"",VLOOKUP($W22,コード表!$K$3:$M$15,3,0)))</f>
        <v/>
      </c>
      <c r="V22" s="103" t="str">
        <f>IF(男子!$C33="","",男子!$Q33)</f>
        <v/>
      </c>
      <c r="W22" s="90" t="str">
        <f>IF(男子!$C33="","",男子!$P33)</f>
        <v/>
      </c>
      <c r="X22" s="90" t="str">
        <f>IF($W22="","",IF($W22=0,"",VLOOKUP($W22,コード表!$K$3:$M$15,2,0)))</f>
        <v/>
      </c>
      <c r="Y22" s="93" t="str">
        <f>IF($AA22="","",IF($AA22=0,"",VLOOKUP($AA22,コード表!$K$3:$M$15,3,0)))</f>
        <v/>
      </c>
      <c r="Z22" s="104"/>
      <c r="AA22" s="90" t="str">
        <f>IF(男子!$R33="","",男子!$R33)</f>
        <v/>
      </c>
      <c r="AB22" s="90" t="str">
        <f>IF($AA22="","",IF($AA22=0,"",VLOOKUP($AA22,コード表!$K$3:$M$15,2,0)))</f>
        <v/>
      </c>
    </row>
    <row r="23" spans="1:36" ht="13.5" customHeight="1">
      <c r="A23" s="105">
        <v>21</v>
      </c>
      <c r="B23" s="106" t="str">
        <f>IF(女子!$C14="","",VLOOKUP(C23,コード表!C:E,3,0))</f>
        <v/>
      </c>
      <c r="C23" s="105" t="str">
        <f>IF(女子!$C14="","",CONCATENATE(女子!#REF!,女子!#REF!))</f>
        <v/>
      </c>
      <c r="D23" s="105"/>
      <c r="E23" s="105" t="str">
        <f>IF(女子!$C14="","",女子!$B14)</f>
        <v/>
      </c>
      <c r="F23" s="105" t="str">
        <f>IF(女子!$C14="","",女子!$C14)</f>
        <v/>
      </c>
      <c r="G23" s="105" t="str">
        <f>IF(女子!$C14="","",女子!$D14)</f>
        <v/>
      </c>
      <c r="H23" s="105" t="str">
        <f t="shared" si="0"/>
        <v/>
      </c>
      <c r="I23" s="105"/>
      <c r="J23" s="106" t="str">
        <f t="shared" si="1"/>
        <v/>
      </c>
      <c r="K23" s="106" t="str">
        <f t="shared" ref="K23:K42" si="8">IF($B23="","","2")</f>
        <v/>
      </c>
      <c r="L23" s="106" t="str">
        <f>IF(女子!$C14="","",女子!$M14)</f>
        <v/>
      </c>
      <c r="M23" s="106" t="str">
        <f>IF(女子!$C14="","",女子!$F14)</f>
        <v/>
      </c>
      <c r="N23" s="106" t="str">
        <f>IF(女子!$C14="","",CONCATENATE(女子!$H14,女子!$J14))</f>
        <v/>
      </c>
      <c r="O23" s="106" t="str">
        <f t="shared" si="3"/>
        <v/>
      </c>
      <c r="P23" s="106" t="str">
        <f t="shared" si="4"/>
        <v/>
      </c>
      <c r="Q23" s="106" t="str">
        <f>IF($S23="","",IF($S23=0,"",VLOOKUP($S23,コード表!$P$3:$R$12,3,0)))</f>
        <v/>
      </c>
      <c r="R23" s="107" t="str">
        <f>IF(女子!$C14="","",女子!$O14)</f>
        <v/>
      </c>
      <c r="S23" s="105" t="str">
        <f>IF(女子!$C14="","",女子!$N14)</f>
        <v/>
      </c>
      <c r="T23" s="105" t="str">
        <f>IF($S23="","",IF($S23=0,"",VLOOKUP($S23,コード表!$P$3:$R$12,2,0)))</f>
        <v/>
      </c>
      <c r="U23" s="106" t="str">
        <f>IF($W23="","",IF($W23=0,"",VLOOKUP($W23,コード表!$P$3:$R$12,3,0)))</f>
        <v/>
      </c>
      <c r="V23" s="107" t="str">
        <f>IF(女子!$C14="","",女子!$Q14)</f>
        <v/>
      </c>
      <c r="W23" s="105" t="str">
        <f>IF(女子!$C14="","",女子!$P14)</f>
        <v/>
      </c>
      <c r="X23" s="105" t="str">
        <f>IF($W23="","",IF($W23=0,"",VLOOKUP($W23,コード表!$P$3:$R$12,2,0)))</f>
        <v/>
      </c>
      <c r="Y23" s="106" t="str">
        <f>IF($AA23="","",IF($AA23=0,"",VLOOKUP($AA23,コード表!$P$3:$R$12,3,0)))</f>
        <v/>
      </c>
      <c r="Z23" s="105"/>
      <c r="AA23" s="105" t="str">
        <f>IF(女子!$R14="","",女子!$R14)</f>
        <v/>
      </c>
      <c r="AB23" s="105" t="str">
        <f>IF($AA23="","",IF($AA23=0,"",VLOOKUP($AA23,コード表!$P$3:$R$12,2,0)))</f>
        <v/>
      </c>
      <c r="AC23" s="105"/>
      <c r="AD23" s="105"/>
      <c r="AE23" s="105"/>
      <c r="AF23" s="105"/>
      <c r="AG23" s="105"/>
      <c r="AH23" s="105"/>
      <c r="AI23" s="105"/>
      <c r="AJ23" s="105"/>
    </row>
    <row r="24" spans="1:36" ht="13.5" customHeight="1">
      <c r="A24" s="105">
        <v>22</v>
      </c>
      <c r="B24" s="106" t="str">
        <f>IF(女子!$C15="","",VLOOKUP(C24,コード表!C:E,3,0))</f>
        <v/>
      </c>
      <c r="C24" s="105" t="str">
        <f>IF(女子!$C15="","",CONCATENATE(女子!#REF!,女子!#REF!))</f>
        <v/>
      </c>
      <c r="D24" s="105"/>
      <c r="E24" s="105" t="str">
        <f>IF(女子!$C15="","",女子!$B15)</f>
        <v/>
      </c>
      <c r="F24" s="105" t="str">
        <f>IF(女子!$C15="","",女子!$C15)</f>
        <v/>
      </c>
      <c r="G24" s="105" t="str">
        <f>IF(女子!$C15="","",女子!$D15)</f>
        <v/>
      </c>
      <c r="H24" s="105" t="str">
        <f t="shared" si="0"/>
        <v/>
      </c>
      <c r="I24" s="105"/>
      <c r="J24" s="106" t="str">
        <f t="shared" si="1"/>
        <v/>
      </c>
      <c r="K24" s="106" t="str">
        <f t="shared" si="8"/>
        <v/>
      </c>
      <c r="L24" s="106" t="str">
        <f>IF(女子!$C15="","",女子!$M15)</f>
        <v/>
      </c>
      <c r="M24" s="106" t="str">
        <f>IF(女子!$C15="","",女子!$F15)</f>
        <v/>
      </c>
      <c r="N24" s="106" t="str">
        <f>IF(女子!$C15="","",CONCATENATE(女子!$H15,女子!$J15))</f>
        <v/>
      </c>
      <c r="O24" s="106" t="str">
        <f t="shared" si="3"/>
        <v/>
      </c>
      <c r="P24" s="106" t="str">
        <f t="shared" si="4"/>
        <v/>
      </c>
      <c r="Q24" s="106" t="str">
        <f>IF($S24="","",IF($S24=0,"",VLOOKUP($S24,コード表!$P$3:$R$12,3,0)))</f>
        <v/>
      </c>
      <c r="R24" s="107" t="str">
        <f>IF(女子!$C15="","",女子!$O15)</f>
        <v/>
      </c>
      <c r="S24" s="105" t="str">
        <f>IF(女子!$C15="","",女子!$N15)</f>
        <v/>
      </c>
      <c r="T24" s="105" t="str">
        <f>IF($S24="","",IF($S24=0,"",VLOOKUP($S24,コード表!$P$3:$R$12,2,0)))</f>
        <v/>
      </c>
      <c r="U24" s="106" t="str">
        <f>IF($W24="","",IF($W24=0,"",VLOOKUP($W24,コード表!$P$3:$R$12,3,0)))</f>
        <v/>
      </c>
      <c r="V24" s="107" t="str">
        <f>IF(女子!$C15="","",女子!$Q15)</f>
        <v/>
      </c>
      <c r="W24" s="105" t="str">
        <f>IF(女子!$C15="","",女子!$P15)</f>
        <v/>
      </c>
      <c r="X24" s="105" t="str">
        <f>IF($W24="","",IF($W24=0,"",VLOOKUP($W24,コード表!$P$3:$R$12,2,0)))</f>
        <v/>
      </c>
      <c r="Y24" s="106" t="str">
        <f>IF($AA24="","",IF($AA24=0,"",VLOOKUP($AA24,コード表!$P$3:$R$12,3,0)))</f>
        <v/>
      </c>
      <c r="Z24" s="105"/>
      <c r="AA24" s="105" t="str">
        <f>IF(女子!$R15="","",女子!$R15)</f>
        <v/>
      </c>
      <c r="AB24" s="105" t="str">
        <f>IF($AA24="","",IF($AA24=0,"",VLOOKUP($AA24,コード表!$P$3:$R$12,2,0)))</f>
        <v/>
      </c>
      <c r="AC24" s="105"/>
      <c r="AD24" s="105"/>
      <c r="AE24" s="105"/>
      <c r="AF24" s="105"/>
      <c r="AG24" s="105"/>
      <c r="AH24" s="105"/>
      <c r="AI24" s="105"/>
      <c r="AJ24" s="105"/>
    </row>
    <row r="25" spans="1:36" ht="13.5" customHeight="1">
      <c r="A25" s="105">
        <v>23</v>
      </c>
      <c r="B25" s="106" t="str">
        <f>IF(女子!$C16="","",VLOOKUP(C25,コード表!C:E,3,0))</f>
        <v/>
      </c>
      <c r="C25" s="105" t="str">
        <f>IF(女子!$C16="","",CONCATENATE(女子!#REF!,女子!#REF!))</f>
        <v/>
      </c>
      <c r="D25" s="105"/>
      <c r="E25" s="105" t="str">
        <f>IF(女子!$C16="","",女子!$B16)</f>
        <v/>
      </c>
      <c r="F25" s="105" t="str">
        <f>IF(女子!$C16="","",女子!$C16)</f>
        <v/>
      </c>
      <c r="G25" s="105" t="str">
        <f>IF(女子!$C16="","",女子!$D16)</f>
        <v/>
      </c>
      <c r="H25" s="105" t="str">
        <f t="shared" si="0"/>
        <v/>
      </c>
      <c r="I25" s="105"/>
      <c r="J25" s="106" t="str">
        <f t="shared" si="1"/>
        <v/>
      </c>
      <c r="K25" s="106" t="str">
        <f t="shared" si="8"/>
        <v/>
      </c>
      <c r="L25" s="106" t="str">
        <f>IF(女子!$C16="","",女子!$M16)</f>
        <v/>
      </c>
      <c r="M25" s="106" t="str">
        <f>IF(女子!$C16="","",女子!$F16)</f>
        <v/>
      </c>
      <c r="N25" s="106" t="str">
        <f>IF(女子!$C16="","",CONCATENATE(女子!$H16,女子!$J16))</f>
        <v/>
      </c>
      <c r="O25" s="106" t="str">
        <f t="shared" si="3"/>
        <v/>
      </c>
      <c r="P25" s="106" t="str">
        <f t="shared" si="4"/>
        <v/>
      </c>
      <c r="Q25" s="106" t="str">
        <f>IF($S25="","",IF($S25=0,"",VLOOKUP($S25,コード表!$P$3:$R$12,3,0)))</f>
        <v/>
      </c>
      <c r="R25" s="107" t="str">
        <f>IF(女子!$C16="","",女子!$O16)</f>
        <v/>
      </c>
      <c r="S25" s="105" t="str">
        <f>IF(女子!$C16="","",女子!$N16)</f>
        <v/>
      </c>
      <c r="T25" s="105" t="str">
        <f>IF($S25="","",IF($S25=0,"",VLOOKUP($S25,コード表!$P$3:$R$12,2,0)))</f>
        <v/>
      </c>
      <c r="U25" s="106" t="str">
        <f>IF($W25="","",IF($W25=0,"",VLOOKUP($W25,コード表!$P$3:$R$12,3,0)))</f>
        <v/>
      </c>
      <c r="V25" s="107" t="str">
        <f>IF(女子!$C16="","",女子!$Q16)</f>
        <v/>
      </c>
      <c r="W25" s="105" t="str">
        <f>IF(女子!$C16="","",女子!$P16)</f>
        <v/>
      </c>
      <c r="X25" s="105" t="str">
        <f>IF($W25="","",IF($W25=0,"",VLOOKUP($W25,コード表!$P$3:$R$12,2,0)))</f>
        <v/>
      </c>
      <c r="Y25" s="106" t="str">
        <f>IF($AA25="","",IF($AA25=0,"",VLOOKUP($AA25,コード表!$P$3:$R$12,3,0)))</f>
        <v/>
      </c>
      <c r="Z25" s="105"/>
      <c r="AA25" s="105" t="str">
        <f>IF(女子!$R16="","",女子!$R16)</f>
        <v/>
      </c>
      <c r="AB25" s="105" t="str">
        <f>IF($AA25="","",IF($AA25=0,"",VLOOKUP($AA25,コード表!$P$3:$R$12,2,0)))</f>
        <v/>
      </c>
      <c r="AC25" s="105"/>
      <c r="AD25" s="105"/>
      <c r="AE25" s="105"/>
      <c r="AF25" s="105"/>
      <c r="AG25" s="105"/>
      <c r="AH25" s="105"/>
      <c r="AI25" s="105"/>
      <c r="AJ25" s="105"/>
    </row>
    <row r="26" spans="1:36" ht="13.5" customHeight="1">
      <c r="A26" s="105">
        <v>24</v>
      </c>
      <c r="B26" s="106" t="str">
        <f>IF(女子!$C17="","",VLOOKUP(C26,コード表!C:E,3,0))</f>
        <v/>
      </c>
      <c r="C26" s="105" t="str">
        <f>IF(女子!$C17="","",CONCATENATE(女子!#REF!,女子!#REF!))</f>
        <v/>
      </c>
      <c r="D26" s="105"/>
      <c r="E26" s="105" t="str">
        <f>IF(女子!$C17="","",女子!$B17)</f>
        <v/>
      </c>
      <c r="F26" s="105" t="str">
        <f>IF(女子!$C17="","",女子!$C17)</f>
        <v/>
      </c>
      <c r="G26" s="105" t="str">
        <f>IF(女子!$C17="","",女子!$D17)</f>
        <v/>
      </c>
      <c r="H26" s="105" t="str">
        <f t="shared" si="0"/>
        <v/>
      </c>
      <c r="I26" s="105"/>
      <c r="J26" s="106" t="str">
        <f t="shared" si="1"/>
        <v/>
      </c>
      <c r="K26" s="106" t="str">
        <f t="shared" si="8"/>
        <v/>
      </c>
      <c r="L26" s="106" t="str">
        <f>IF(女子!$C17="","",女子!$M17)</f>
        <v/>
      </c>
      <c r="M26" s="106" t="str">
        <f>IF(女子!$C17="","",女子!$F17)</f>
        <v/>
      </c>
      <c r="N26" s="106" t="str">
        <f>IF(女子!$C17="","",CONCATENATE(女子!$H17,女子!$J17))</f>
        <v/>
      </c>
      <c r="O26" s="106" t="str">
        <f t="shared" si="3"/>
        <v/>
      </c>
      <c r="P26" s="106" t="str">
        <f t="shared" si="4"/>
        <v/>
      </c>
      <c r="Q26" s="106" t="str">
        <f>IF($S26="","",IF($S26=0,"",VLOOKUP($S26,コード表!$P$3:$R$12,3,0)))</f>
        <v/>
      </c>
      <c r="R26" s="107" t="str">
        <f>IF(女子!$C17="","",女子!$O17)</f>
        <v/>
      </c>
      <c r="S26" s="105" t="str">
        <f>IF(女子!$C17="","",女子!$N17)</f>
        <v/>
      </c>
      <c r="T26" s="105" t="str">
        <f>IF($S26="","",IF($S26=0,"",VLOOKUP($S26,コード表!$P$3:$R$12,2,0)))</f>
        <v/>
      </c>
      <c r="U26" s="106" t="str">
        <f>IF($W26="","",IF($W26=0,"",VLOOKUP($W26,コード表!$P$3:$R$12,3,0)))</f>
        <v/>
      </c>
      <c r="V26" s="107" t="str">
        <f>IF(女子!$C17="","",女子!$Q17)</f>
        <v/>
      </c>
      <c r="W26" s="105" t="str">
        <f>IF(女子!$C17="","",女子!$P17)</f>
        <v/>
      </c>
      <c r="X26" s="105" t="str">
        <f>IF($W26="","",IF($W26=0,"",VLOOKUP($W26,コード表!$P$3:$R$12,2,0)))</f>
        <v/>
      </c>
      <c r="Y26" s="106" t="str">
        <f>IF($AA26="","",IF($AA26=0,"",VLOOKUP($AA26,コード表!$P$3:$R$12,3,0)))</f>
        <v/>
      </c>
      <c r="Z26" s="105"/>
      <c r="AA26" s="105" t="str">
        <f>IF(女子!$R17="","",女子!$R17)</f>
        <v/>
      </c>
      <c r="AB26" s="105" t="str">
        <f>IF($AA26="","",IF($AA26=0,"",VLOOKUP($AA26,コード表!$P$3:$R$12,2,0)))</f>
        <v/>
      </c>
      <c r="AC26" s="105"/>
      <c r="AD26" s="105"/>
      <c r="AE26" s="105"/>
      <c r="AF26" s="105"/>
      <c r="AG26" s="105"/>
      <c r="AH26" s="105"/>
      <c r="AI26" s="105"/>
      <c r="AJ26" s="105"/>
    </row>
    <row r="27" spans="1:36" ht="13.5" customHeight="1">
      <c r="A27" s="105">
        <v>25</v>
      </c>
      <c r="B27" s="106" t="str">
        <f>IF(女子!$C18="","",VLOOKUP(C27,コード表!C:E,3,0))</f>
        <v/>
      </c>
      <c r="C27" s="105" t="str">
        <f>IF(女子!$C18="","",CONCATENATE(女子!#REF!,女子!#REF!))</f>
        <v/>
      </c>
      <c r="D27" s="105"/>
      <c r="E27" s="105" t="str">
        <f>IF(女子!$C18="","",女子!$B18)</f>
        <v/>
      </c>
      <c r="F27" s="105" t="str">
        <f>IF(女子!$C18="","",女子!$C18)</f>
        <v/>
      </c>
      <c r="G27" s="105" t="str">
        <f>IF(女子!$C18="","",女子!$D18)</f>
        <v/>
      </c>
      <c r="H27" s="105" t="str">
        <f t="shared" si="0"/>
        <v/>
      </c>
      <c r="I27" s="105"/>
      <c r="J27" s="106" t="str">
        <f t="shared" si="1"/>
        <v/>
      </c>
      <c r="K27" s="106" t="str">
        <f t="shared" si="8"/>
        <v/>
      </c>
      <c r="L27" s="106" t="str">
        <f>IF(女子!$C18="","",女子!$M18)</f>
        <v/>
      </c>
      <c r="M27" s="106" t="str">
        <f>IF(女子!$C18="","",女子!$F18)</f>
        <v/>
      </c>
      <c r="N27" s="106" t="str">
        <f>IF(女子!$C18="","",CONCATENATE(女子!$H18,女子!$J18))</f>
        <v/>
      </c>
      <c r="O27" s="106" t="str">
        <f t="shared" si="3"/>
        <v/>
      </c>
      <c r="P27" s="106" t="str">
        <f t="shared" si="4"/>
        <v/>
      </c>
      <c r="Q27" s="106" t="str">
        <f>IF($S27="","",IF($S27=0,"",VLOOKUP($S27,コード表!$P$3:$R$12,3,0)))</f>
        <v/>
      </c>
      <c r="R27" s="107" t="str">
        <f>IF(女子!$C18="","",女子!$O18)</f>
        <v/>
      </c>
      <c r="S27" s="105" t="str">
        <f>IF(女子!$C18="","",女子!$N18)</f>
        <v/>
      </c>
      <c r="T27" s="105" t="str">
        <f>IF($S27="","",IF($S27=0,"",VLOOKUP($S27,コード表!$P$3:$R$12,2,0)))</f>
        <v/>
      </c>
      <c r="U27" s="106" t="str">
        <f>IF($W27="","",IF($W27=0,"",VLOOKUP($W27,コード表!$P$3:$R$12,3,0)))</f>
        <v/>
      </c>
      <c r="V27" s="107" t="str">
        <f>IF(女子!$C18="","",女子!$Q18)</f>
        <v/>
      </c>
      <c r="W27" s="105" t="str">
        <f>IF(女子!$C18="","",女子!$P18)</f>
        <v/>
      </c>
      <c r="X27" s="105" t="str">
        <f>IF($W27="","",IF($W27=0,"",VLOOKUP($W27,コード表!$P$3:$R$12,2,0)))</f>
        <v/>
      </c>
      <c r="Y27" s="106" t="str">
        <f>IF($AA27="","",IF($AA27=0,"",VLOOKUP($AA27,コード表!$P$3:$R$12,3,0)))</f>
        <v/>
      </c>
      <c r="Z27" s="105"/>
      <c r="AA27" s="105" t="str">
        <f>IF(女子!$R18="","",女子!$R18)</f>
        <v/>
      </c>
      <c r="AB27" s="105" t="str">
        <f>IF($AA27="","",IF($AA27=0,"",VLOOKUP($AA27,コード表!$P$3:$R$12,2,0)))</f>
        <v/>
      </c>
      <c r="AC27" s="105"/>
      <c r="AD27" s="105"/>
      <c r="AE27" s="105"/>
      <c r="AF27" s="105"/>
      <c r="AG27" s="105"/>
      <c r="AH27" s="105"/>
      <c r="AI27" s="105"/>
      <c r="AJ27" s="105"/>
    </row>
    <row r="28" spans="1:36" ht="13.5" customHeight="1">
      <c r="A28" s="105">
        <v>26</v>
      </c>
      <c r="B28" s="106" t="str">
        <f>IF(女子!$C19="","",VLOOKUP(C28,コード表!C:E,3,0))</f>
        <v/>
      </c>
      <c r="C28" s="105" t="str">
        <f>IF(女子!$C19="","",CONCATENATE(女子!#REF!,女子!#REF!))</f>
        <v/>
      </c>
      <c r="D28" s="105"/>
      <c r="E28" s="105" t="str">
        <f>IF(女子!$C19="","",女子!$B19)</f>
        <v/>
      </c>
      <c r="F28" s="105" t="str">
        <f>IF(女子!$C19="","",女子!$C19)</f>
        <v/>
      </c>
      <c r="G28" s="105" t="str">
        <f>IF(女子!$C19="","",女子!$D19)</f>
        <v/>
      </c>
      <c r="H28" s="105" t="str">
        <f t="shared" si="0"/>
        <v/>
      </c>
      <c r="I28" s="105"/>
      <c r="J28" s="106" t="str">
        <f t="shared" si="1"/>
        <v/>
      </c>
      <c r="K28" s="106" t="str">
        <f t="shared" si="8"/>
        <v/>
      </c>
      <c r="L28" s="106" t="str">
        <f>IF(女子!$C19="","",女子!$M19)</f>
        <v/>
      </c>
      <c r="M28" s="106" t="str">
        <f>IF(女子!$C19="","",女子!$F19)</f>
        <v/>
      </c>
      <c r="N28" s="106" t="str">
        <f>IF(女子!$C19="","",CONCATENATE(女子!$H19,女子!$J19))</f>
        <v/>
      </c>
      <c r="O28" s="106" t="str">
        <f t="shared" si="3"/>
        <v/>
      </c>
      <c r="P28" s="106" t="str">
        <f t="shared" si="4"/>
        <v/>
      </c>
      <c r="Q28" s="106" t="str">
        <f>IF($S28="","",IF($S28=0,"",VLOOKUP($S28,コード表!$P$3:$R$12,3,0)))</f>
        <v/>
      </c>
      <c r="R28" s="107" t="str">
        <f>IF(女子!$C19="","",女子!$O19)</f>
        <v/>
      </c>
      <c r="S28" s="105" t="str">
        <f>IF(女子!$C19="","",女子!$N19)</f>
        <v/>
      </c>
      <c r="T28" s="105" t="str">
        <f>IF($S28="","",IF($S28=0,"",VLOOKUP($S28,コード表!$P$3:$R$12,2,0)))</f>
        <v/>
      </c>
      <c r="U28" s="106" t="str">
        <f>IF($W28="","",IF($W28=0,"",VLOOKUP($W28,コード表!$P$3:$R$12,3,0)))</f>
        <v/>
      </c>
      <c r="V28" s="107" t="str">
        <f>IF(女子!$C19="","",女子!$Q19)</f>
        <v/>
      </c>
      <c r="W28" s="105" t="str">
        <f>IF(女子!$C19="","",女子!$P19)</f>
        <v/>
      </c>
      <c r="X28" s="105" t="str">
        <f>IF($W28="","",IF($W28=0,"",VLOOKUP($W28,コード表!$P$3:$R$12,2,0)))</f>
        <v/>
      </c>
      <c r="Y28" s="106" t="str">
        <f>IF($AA28="","",IF($AA28=0,"",VLOOKUP($AA28,コード表!$P$3:$R$12,3,0)))</f>
        <v/>
      </c>
      <c r="Z28" s="105"/>
      <c r="AA28" s="105" t="str">
        <f>IF(女子!$R19="","",女子!$R19)</f>
        <v/>
      </c>
      <c r="AB28" s="105" t="str">
        <f>IF($AA28="","",IF($AA28=0,"",VLOOKUP($AA28,コード表!$P$3:$R$12,2,0)))</f>
        <v/>
      </c>
      <c r="AC28" s="105"/>
      <c r="AD28" s="105"/>
      <c r="AE28" s="105"/>
      <c r="AF28" s="105"/>
      <c r="AG28" s="105"/>
      <c r="AH28" s="105"/>
      <c r="AI28" s="105"/>
      <c r="AJ28" s="105"/>
    </row>
    <row r="29" spans="1:36" ht="13.5" customHeight="1">
      <c r="A29" s="105">
        <v>27</v>
      </c>
      <c r="B29" s="106" t="str">
        <f>IF(女子!$C20="","",VLOOKUP(C29,コード表!C:E,3,0))</f>
        <v/>
      </c>
      <c r="C29" s="105" t="str">
        <f>IF(女子!$C20="","",CONCATENATE(女子!#REF!,女子!#REF!))</f>
        <v/>
      </c>
      <c r="D29" s="105"/>
      <c r="E29" s="105" t="str">
        <f>IF(女子!$C20="","",女子!$B20)</f>
        <v/>
      </c>
      <c r="F29" s="105" t="str">
        <f>IF(女子!$C20="","",女子!$C20)</f>
        <v/>
      </c>
      <c r="G29" s="105" t="str">
        <f>IF(女子!$C20="","",女子!$D20)</f>
        <v/>
      </c>
      <c r="H29" s="105" t="str">
        <f t="shared" si="0"/>
        <v/>
      </c>
      <c r="I29" s="105"/>
      <c r="J29" s="106" t="str">
        <f t="shared" si="1"/>
        <v/>
      </c>
      <c r="K29" s="106" t="str">
        <f t="shared" si="8"/>
        <v/>
      </c>
      <c r="L29" s="106" t="str">
        <f>IF(女子!$C20="","",女子!$M20)</f>
        <v/>
      </c>
      <c r="M29" s="106" t="str">
        <f>IF(女子!$C20="","",女子!$F20)</f>
        <v/>
      </c>
      <c r="N29" s="106" t="str">
        <f>IF(女子!$C20="","",CONCATENATE(女子!$H20,女子!$J20))</f>
        <v/>
      </c>
      <c r="O29" s="106" t="str">
        <f t="shared" si="3"/>
        <v/>
      </c>
      <c r="P29" s="106" t="str">
        <f t="shared" si="4"/>
        <v/>
      </c>
      <c r="Q29" s="106" t="str">
        <f>IF($S29="","",IF($S29=0,"",VLOOKUP($S29,コード表!$P$3:$R$12,3,0)))</f>
        <v/>
      </c>
      <c r="R29" s="107" t="str">
        <f>IF(女子!$C20="","",女子!$O20)</f>
        <v/>
      </c>
      <c r="S29" s="105" t="str">
        <f>IF(女子!$C20="","",女子!$N20)</f>
        <v/>
      </c>
      <c r="T29" s="105" t="str">
        <f>IF($S29="","",IF($S29=0,"",VLOOKUP($S29,コード表!$P$3:$R$12,2,0)))</f>
        <v/>
      </c>
      <c r="U29" s="106" t="str">
        <f>IF($W29="","",IF($W29=0,"",VLOOKUP($W29,コード表!$P$3:$R$12,3,0)))</f>
        <v/>
      </c>
      <c r="V29" s="107" t="str">
        <f>IF(女子!$C20="","",女子!$Q20)</f>
        <v/>
      </c>
      <c r="W29" s="105" t="str">
        <f>IF(女子!$C20="","",女子!$P20)</f>
        <v/>
      </c>
      <c r="X29" s="105" t="str">
        <f>IF($W29="","",IF($W29=0,"",VLOOKUP($W29,コード表!$P$3:$R$12,2,0)))</f>
        <v/>
      </c>
      <c r="Y29" s="106" t="str">
        <f>IF($AA29="","",IF($AA29=0,"",VLOOKUP($AA29,コード表!$P$3:$R$12,3,0)))</f>
        <v/>
      </c>
      <c r="Z29" s="105"/>
      <c r="AA29" s="105" t="str">
        <f>IF(女子!$R20="","",女子!$R20)</f>
        <v/>
      </c>
      <c r="AB29" s="105" t="str">
        <f>IF($AA29="","",IF($AA29=0,"",VLOOKUP($AA29,コード表!$P$3:$R$12,2,0)))</f>
        <v/>
      </c>
      <c r="AC29" s="105"/>
      <c r="AD29" s="105"/>
      <c r="AE29" s="105"/>
      <c r="AF29" s="105"/>
      <c r="AG29" s="105"/>
      <c r="AH29" s="105"/>
      <c r="AI29" s="105"/>
      <c r="AJ29" s="105"/>
    </row>
    <row r="30" spans="1:36" ht="13.5" customHeight="1">
      <c r="A30" s="105">
        <v>28</v>
      </c>
      <c r="B30" s="106" t="str">
        <f>IF(女子!$C21="","",VLOOKUP(C30,コード表!C:E,3,0))</f>
        <v/>
      </c>
      <c r="C30" s="105" t="str">
        <f>IF(女子!$C21="","",CONCATENATE(女子!#REF!,女子!#REF!))</f>
        <v/>
      </c>
      <c r="D30" s="105"/>
      <c r="E30" s="105" t="str">
        <f>IF(女子!$C21="","",女子!$B21)</f>
        <v/>
      </c>
      <c r="F30" s="105" t="str">
        <f>IF(女子!$C21="","",女子!$C21)</f>
        <v/>
      </c>
      <c r="G30" s="105" t="str">
        <f>IF(女子!$C21="","",女子!$D21)</f>
        <v/>
      </c>
      <c r="H30" s="105" t="str">
        <f t="shared" si="0"/>
        <v/>
      </c>
      <c r="I30" s="105"/>
      <c r="J30" s="106" t="str">
        <f t="shared" si="1"/>
        <v/>
      </c>
      <c r="K30" s="106" t="str">
        <f t="shared" si="8"/>
        <v/>
      </c>
      <c r="L30" s="106" t="str">
        <f>IF(女子!$C21="","",女子!$M21)</f>
        <v/>
      </c>
      <c r="M30" s="106" t="str">
        <f>IF(女子!$C21="","",女子!$F21)</f>
        <v/>
      </c>
      <c r="N30" s="106" t="str">
        <f>IF(女子!$C21="","",CONCATENATE(女子!$H21,女子!$J21))</f>
        <v/>
      </c>
      <c r="O30" s="106" t="str">
        <f t="shared" si="3"/>
        <v/>
      </c>
      <c r="P30" s="106" t="str">
        <f t="shared" si="4"/>
        <v/>
      </c>
      <c r="Q30" s="106" t="str">
        <f>IF($S30="","",IF($S30=0,"",VLOOKUP($S30,コード表!$P$3:$R$12,3,0)))</f>
        <v/>
      </c>
      <c r="R30" s="107" t="str">
        <f>IF(女子!$C21="","",女子!$O21)</f>
        <v/>
      </c>
      <c r="S30" s="105" t="str">
        <f>IF(女子!$C21="","",女子!$N21)</f>
        <v/>
      </c>
      <c r="T30" s="105" t="str">
        <f>IF($S30="","",IF($S30=0,"",VLOOKUP($S30,コード表!$P$3:$R$12,2,0)))</f>
        <v/>
      </c>
      <c r="U30" s="106" t="str">
        <f>IF($W30="","",IF($W30=0,"",VLOOKUP($W30,コード表!$P$3:$R$12,3,0)))</f>
        <v/>
      </c>
      <c r="V30" s="107" t="str">
        <f>IF(女子!$C21="","",女子!$Q21)</f>
        <v/>
      </c>
      <c r="W30" s="105" t="str">
        <f>IF(女子!$C21="","",女子!$P21)</f>
        <v/>
      </c>
      <c r="X30" s="105" t="str">
        <f>IF($W30="","",IF($W30=0,"",VLOOKUP($W30,コード表!$P$3:$R$12,2,0)))</f>
        <v/>
      </c>
      <c r="Y30" s="106" t="str">
        <f>IF($AA30="","",IF($AA30=0,"",VLOOKUP($AA30,コード表!$P$3:$R$12,3,0)))</f>
        <v/>
      </c>
      <c r="Z30" s="105"/>
      <c r="AA30" s="105" t="str">
        <f>IF(女子!$R21="","",女子!$R21)</f>
        <v/>
      </c>
      <c r="AB30" s="105" t="str">
        <f>IF($AA30="","",IF($AA30=0,"",VLOOKUP($AA30,コード表!$P$3:$R$12,2,0)))</f>
        <v/>
      </c>
      <c r="AC30" s="105"/>
      <c r="AD30" s="105"/>
      <c r="AE30" s="105"/>
      <c r="AF30" s="105"/>
      <c r="AG30" s="105"/>
      <c r="AH30" s="105"/>
      <c r="AI30" s="105"/>
      <c r="AJ30" s="105"/>
    </row>
    <row r="31" spans="1:36" ht="13.5" customHeight="1">
      <c r="A31" s="105">
        <v>29</v>
      </c>
      <c r="B31" s="106" t="str">
        <f>IF(女子!$C22="","",VLOOKUP(C31,コード表!C:E,3,0))</f>
        <v/>
      </c>
      <c r="C31" s="105" t="str">
        <f>IF(女子!$C22="","",CONCATENATE(女子!#REF!,女子!#REF!))</f>
        <v/>
      </c>
      <c r="D31" s="105"/>
      <c r="E31" s="105" t="str">
        <f>IF(女子!$C22="","",女子!$B22)</f>
        <v/>
      </c>
      <c r="F31" s="105" t="str">
        <f>IF(女子!$C22="","",女子!$C22)</f>
        <v/>
      </c>
      <c r="G31" s="105" t="str">
        <f>IF(女子!$C22="","",女子!$D22)</f>
        <v/>
      </c>
      <c r="H31" s="105" t="str">
        <f t="shared" si="0"/>
        <v/>
      </c>
      <c r="I31" s="105"/>
      <c r="J31" s="106" t="str">
        <f t="shared" si="1"/>
        <v/>
      </c>
      <c r="K31" s="106" t="str">
        <f t="shared" si="8"/>
        <v/>
      </c>
      <c r="L31" s="106" t="str">
        <f>IF(女子!$C22="","",女子!$M22)</f>
        <v/>
      </c>
      <c r="M31" s="106" t="str">
        <f>IF(女子!$C22="","",女子!$F22)</f>
        <v/>
      </c>
      <c r="N31" s="106" t="str">
        <f>IF(女子!$C22="","",CONCATENATE(女子!$H22,女子!$J22))</f>
        <v/>
      </c>
      <c r="O31" s="106" t="str">
        <f t="shared" si="3"/>
        <v/>
      </c>
      <c r="P31" s="106" t="str">
        <f t="shared" si="4"/>
        <v/>
      </c>
      <c r="Q31" s="106" t="str">
        <f>IF($S31="","",IF($S31=0,"",VLOOKUP($S31,コード表!$P$3:$R$12,3,0)))</f>
        <v/>
      </c>
      <c r="R31" s="107" t="str">
        <f>IF(女子!$C22="","",女子!$O22)</f>
        <v/>
      </c>
      <c r="S31" s="105" t="str">
        <f>IF(女子!$C22="","",女子!$N22)</f>
        <v/>
      </c>
      <c r="T31" s="105" t="str">
        <f>IF($S31="","",IF($S31=0,"",VLOOKUP($S31,コード表!$P$3:$R$12,2,0)))</f>
        <v/>
      </c>
      <c r="U31" s="106" t="str">
        <f>IF($W31="","",IF($W31=0,"",VLOOKUP($W31,コード表!$P$3:$R$12,3,0)))</f>
        <v/>
      </c>
      <c r="V31" s="107" t="str">
        <f>IF(女子!$C22="","",女子!$Q22)</f>
        <v/>
      </c>
      <c r="W31" s="105" t="str">
        <f>IF(女子!$C22="","",女子!$P22)</f>
        <v/>
      </c>
      <c r="X31" s="105" t="str">
        <f>IF($W31="","",IF($W31=0,"",VLOOKUP($W31,コード表!$P$3:$R$12,2,0)))</f>
        <v/>
      </c>
      <c r="Y31" s="106" t="str">
        <f>IF($AA31="","",IF($AA31=0,"",VLOOKUP($AA31,コード表!$P$3:$R$12,3,0)))</f>
        <v/>
      </c>
      <c r="Z31" s="105"/>
      <c r="AA31" s="105" t="str">
        <f>IF(女子!$R22="","",女子!$R22)</f>
        <v/>
      </c>
      <c r="AB31" s="105" t="str">
        <f>IF($AA31="","",IF($AA31=0,"",VLOOKUP($AA31,コード表!$P$3:$R$12,2,0)))</f>
        <v/>
      </c>
      <c r="AC31" s="105"/>
      <c r="AD31" s="105"/>
      <c r="AE31" s="105"/>
      <c r="AF31" s="105"/>
      <c r="AG31" s="105"/>
      <c r="AH31" s="105"/>
      <c r="AI31" s="105"/>
      <c r="AJ31" s="105"/>
    </row>
    <row r="32" spans="1:36" ht="13.5" customHeight="1">
      <c r="A32" s="105">
        <v>30</v>
      </c>
      <c r="B32" s="106" t="str">
        <f>IF(女子!$C23="","",VLOOKUP(C32,コード表!C:E,3,0))</f>
        <v/>
      </c>
      <c r="C32" s="105" t="str">
        <f>IF(女子!$C23="","",CONCATENATE(女子!#REF!,女子!#REF!))</f>
        <v/>
      </c>
      <c r="D32" s="105"/>
      <c r="E32" s="105" t="str">
        <f>IF(女子!$C23="","",女子!$B23)</f>
        <v/>
      </c>
      <c r="F32" s="105" t="str">
        <f>IF(女子!$C23="","",女子!$C23)</f>
        <v/>
      </c>
      <c r="G32" s="105" t="str">
        <f>IF(女子!$C23="","",女子!$D23)</f>
        <v/>
      </c>
      <c r="H32" s="105" t="str">
        <f t="shared" si="0"/>
        <v/>
      </c>
      <c r="I32" s="105"/>
      <c r="J32" s="106" t="str">
        <f t="shared" si="1"/>
        <v/>
      </c>
      <c r="K32" s="106" t="str">
        <f t="shared" si="8"/>
        <v/>
      </c>
      <c r="L32" s="106" t="str">
        <f>IF(女子!$C23="","",女子!$M23)</f>
        <v/>
      </c>
      <c r="M32" s="106" t="str">
        <f>IF(女子!$C23="","",女子!$F23)</f>
        <v/>
      </c>
      <c r="N32" s="106" t="str">
        <f>IF(女子!$C23="","",CONCATENATE(女子!$H23,女子!$J23))</f>
        <v/>
      </c>
      <c r="O32" s="106" t="str">
        <f t="shared" si="3"/>
        <v/>
      </c>
      <c r="P32" s="106" t="str">
        <f t="shared" si="4"/>
        <v/>
      </c>
      <c r="Q32" s="105" t="str">
        <f>IF($S32="","",IF($S32=0,"",VLOOKUP($S32,コード表!$P$3:$R$12,3,0)))</f>
        <v/>
      </c>
      <c r="R32" s="107" t="str">
        <f>IF(女子!$C23="","",女子!$O23)</f>
        <v/>
      </c>
      <c r="S32" s="105" t="str">
        <f>IF(女子!$C23="","",女子!$N23)</f>
        <v/>
      </c>
      <c r="T32" s="105" t="str">
        <f>IF($S32="","",IF($S32=0,"",VLOOKUP($S32,コード表!$P$3:$R$12,2,0)))</f>
        <v/>
      </c>
      <c r="U32" s="105" t="str">
        <f>IF($W32="","",IF($W32=0,"",VLOOKUP($W32,コード表!$P$3:$R$12,3,0)))</f>
        <v/>
      </c>
      <c r="V32" s="107" t="str">
        <f>IF(女子!$C23="","",女子!$Q23)</f>
        <v/>
      </c>
      <c r="W32" s="105" t="str">
        <f>IF(女子!$C23="","",女子!$P23)</f>
        <v/>
      </c>
      <c r="X32" s="105" t="str">
        <f>IF($W32="","",IF($W32=0,"",VLOOKUP($W32,コード表!$P$3:$R$12,2,0)))</f>
        <v/>
      </c>
      <c r="Y32" s="106" t="str">
        <f>IF($AA32="","",IF($AA32=0,"",VLOOKUP($AA32,コード表!$P$3:$R$12,3,0)))</f>
        <v/>
      </c>
      <c r="Z32" s="105"/>
      <c r="AA32" s="105" t="str">
        <f>IF(女子!$R23="","",女子!$R23)</f>
        <v/>
      </c>
      <c r="AB32" s="105" t="str">
        <f>IF($AA32="","",IF($AA32=0,"",VLOOKUP($AA32,コード表!$P$3:$R$12,2,0)))</f>
        <v/>
      </c>
      <c r="AC32" s="105"/>
      <c r="AD32" s="105"/>
      <c r="AE32" s="105"/>
      <c r="AF32" s="105"/>
      <c r="AG32" s="105"/>
      <c r="AH32" s="105"/>
      <c r="AI32" s="105"/>
      <c r="AJ32" s="105"/>
    </row>
    <row r="33" spans="1:36" ht="13.5" customHeight="1">
      <c r="A33" s="105">
        <v>31</v>
      </c>
      <c r="B33" s="106" t="str">
        <f>IF(女子!$C24="","",VLOOKUP(C33,コード表!C:E,3,0))</f>
        <v/>
      </c>
      <c r="C33" s="105" t="str">
        <f>IF(女子!$C24="","",CONCATENATE(女子!#REF!,女子!#REF!))</f>
        <v/>
      </c>
      <c r="D33" s="105"/>
      <c r="E33" s="105" t="str">
        <f>IF(女子!$C24="","",女子!$B24)</f>
        <v/>
      </c>
      <c r="F33" s="105" t="str">
        <f>IF(女子!$C24="","",女子!$C24)</f>
        <v/>
      </c>
      <c r="G33" s="105" t="str">
        <f>IF(女子!$C24="","",女子!$D24)</f>
        <v/>
      </c>
      <c r="H33" s="105" t="str">
        <f t="shared" si="0"/>
        <v/>
      </c>
      <c r="I33" s="105"/>
      <c r="J33" s="106" t="str">
        <f t="shared" si="1"/>
        <v/>
      </c>
      <c r="K33" s="106" t="str">
        <f t="shared" si="8"/>
        <v/>
      </c>
      <c r="L33" s="106" t="str">
        <f>IF(女子!$C24="","",女子!$M24)</f>
        <v/>
      </c>
      <c r="M33" s="106" t="str">
        <f>IF(女子!$C24="","",女子!$F24)</f>
        <v/>
      </c>
      <c r="N33" s="106" t="str">
        <f>IF(女子!$C24="","",CONCATENATE(女子!$H24,女子!$J24))</f>
        <v/>
      </c>
      <c r="O33" s="106" t="str">
        <f t="shared" si="3"/>
        <v/>
      </c>
      <c r="P33" s="106" t="str">
        <f t="shared" si="4"/>
        <v/>
      </c>
      <c r="Q33" s="105" t="str">
        <f>IF($S33="","",IF($S33=0,"",VLOOKUP($S33,コード表!$P$3:$R$12,3,0)))</f>
        <v/>
      </c>
      <c r="R33" s="107" t="str">
        <f>IF(女子!$C24="","",女子!$O24)</f>
        <v/>
      </c>
      <c r="S33" s="105" t="str">
        <f>IF(女子!$C24="","",女子!$N24)</f>
        <v/>
      </c>
      <c r="T33" s="105" t="str">
        <f>IF($S33="","",IF($S33=0,"",VLOOKUP($S33,コード表!$P$3:$R$12,2,0)))</f>
        <v/>
      </c>
      <c r="U33" s="105" t="str">
        <f>IF($W33="","",IF($W33=0,"",VLOOKUP($W33,コード表!$P$3:$R$12,3,0)))</f>
        <v/>
      </c>
      <c r="V33" s="107" t="str">
        <f>IF(女子!$C24="","",女子!$Q24)</f>
        <v/>
      </c>
      <c r="W33" s="105" t="str">
        <f>IF(女子!$C24="","",女子!$P24)</f>
        <v/>
      </c>
      <c r="X33" s="105" t="str">
        <f>IF($W33="","",IF($W33=0,"",VLOOKUP($W33,コード表!$P$3:$R$12,2,0)))</f>
        <v/>
      </c>
      <c r="Y33" s="106" t="str">
        <f>IF($AA33="","",IF($AA33=0,"",VLOOKUP($AA33,コード表!$P$3:$R$12,3,0)))</f>
        <v/>
      </c>
      <c r="Z33" s="105"/>
      <c r="AA33" s="105" t="str">
        <f>IF(女子!$R24="","",女子!$R24)</f>
        <v/>
      </c>
      <c r="AB33" s="105" t="str">
        <f>IF($AA33="","",IF($AA33=0,"",VLOOKUP($AA33,コード表!$P$3:$R$12,2,0)))</f>
        <v/>
      </c>
      <c r="AC33" s="105"/>
      <c r="AD33" s="105"/>
      <c r="AE33" s="105"/>
      <c r="AF33" s="105"/>
      <c r="AG33" s="105"/>
      <c r="AH33" s="105"/>
      <c r="AI33" s="105"/>
      <c r="AJ33" s="105"/>
    </row>
    <row r="34" spans="1:36" ht="13.5" customHeight="1">
      <c r="A34" s="105">
        <v>32</v>
      </c>
      <c r="B34" s="106" t="str">
        <f>IF(女子!$C25="","",VLOOKUP(C34,コード表!C:E,3,0))</f>
        <v/>
      </c>
      <c r="C34" s="105" t="str">
        <f>IF(女子!$C25="","",CONCATENATE(女子!#REF!,女子!#REF!))</f>
        <v/>
      </c>
      <c r="D34" s="105"/>
      <c r="E34" s="105" t="str">
        <f>IF(女子!$C25="","",女子!$B25)</f>
        <v/>
      </c>
      <c r="F34" s="105" t="str">
        <f>IF(女子!$C25="","",女子!$C25)</f>
        <v/>
      </c>
      <c r="G34" s="105" t="str">
        <f>IF(女子!$C25="","",女子!$D25)</f>
        <v/>
      </c>
      <c r="H34" s="105" t="str">
        <f t="shared" si="0"/>
        <v/>
      </c>
      <c r="I34" s="105"/>
      <c r="J34" s="106" t="str">
        <f t="shared" si="1"/>
        <v/>
      </c>
      <c r="K34" s="106" t="str">
        <f t="shared" si="8"/>
        <v/>
      </c>
      <c r="L34" s="106" t="str">
        <f>IF(女子!$C25="","",女子!$M25)</f>
        <v/>
      </c>
      <c r="M34" s="106" t="str">
        <f>IF(女子!$C25="","",女子!$F25)</f>
        <v/>
      </c>
      <c r="N34" s="106" t="str">
        <f>IF(女子!$C25="","",CONCATENATE(女子!$H25,女子!$J25))</f>
        <v/>
      </c>
      <c r="O34" s="106" t="str">
        <f t="shared" si="3"/>
        <v/>
      </c>
      <c r="P34" s="106" t="str">
        <f t="shared" si="4"/>
        <v/>
      </c>
      <c r="Q34" s="105" t="str">
        <f>IF($S34="","",IF($S34=0,"",VLOOKUP($S34,コード表!$P$3:$R$12,3,0)))</f>
        <v/>
      </c>
      <c r="R34" s="107" t="str">
        <f>IF(女子!$C25="","",女子!$O25)</f>
        <v/>
      </c>
      <c r="S34" s="105" t="str">
        <f>IF(女子!$C25="","",女子!$N25)</f>
        <v/>
      </c>
      <c r="T34" s="105" t="str">
        <f>IF($S34="","",IF($S34=0,"",VLOOKUP($S34,コード表!$P$3:$R$12,2,0)))</f>
        <v/>
      </c>
      <c r="U34" s="105" t="str">
        <f>IF($W34="","",IF($W34=0,"",VLOOKUP($W34,コード表!$P$3:$R$12,3,0)))</f>
        <v/>
      </c>
      <c r="V34" s="107" t="str">
        <f>IF(女子!$C25="","",女子!$Q25)</f>
        <v/>
      </c>
      <c r="W34" s="105" t="str">
        <f>IF(女子!$C25="","",女子!$P25)</f>
        <v/>
      </c>
      <c r="X34" s="105" t="str">
        <f>IF($W34="","",IF($W34=0,"",VLOOKUP($W34,コード表!$P$3:$R$12,2,0)))</f>
        <v/>
      </c>
      <c r="Y34" s="106" t="str">
        <f>IF($AA34="","",IF($AA34=0,"",VLOOKUP($AA34,コード表!$P$3:$R$12,3,0)))</f>
        <v/>
      </c>
      <c r="Z34" s="105"/>
      <c r="AA34" s="105" t="str">
        <f>IF(女子!$R25="","",女子!$R25)</f>
        <v/>
      </c>
      <c r="AB34" s="105" t="str">
        <f>IF($AA34="","",IF($AA34=0,"",VLOOKUP($AA34,コード表!$P$3:$R$12,2,0)))</f>
        <v/>
      </c>
      <c r="AC34" s="105"/>
      <c r="AD34" s="105"/>
      <c r="AE34" s="105"/>
      <c r="AF34" s="105"/>
      <c r="AG34" s="105"/>
      <c r="AH34" s="105"/>
      <c r="AI34" s="105"/>
      <c r="AJ34" s="105"/>
    </row>
    <row r="35" spans="1:36" ht="13.5" customHeight="1">
      <c r="A35" s="105">
        <v>33</v>
      </c>
      <c r="B35" s="106" t="str">
        <f>IF(女子!$C26="","",VLOOKUP(C35,コード表!C:E,3,0))</f>
        <v/>
      </c>
      <c r="C35" s="105" t="str">
        <f>IF(女子!$C26="","",CONCATENATE(女子!#REF!,女子!#REF!))</f>
        <v/>
      </c>
      <c r="D35" s="105"/>
      <c r="E35" s="105" t="str">
        <f>IF(女子!$C26="","",女子!$B26)</f>
        <v/>
      </c>
      <c r="F35" s="105" t="str">
        <f>IF(女子!$C26="","",女子!$C26)</f>
        <v/>
      </c>
      <c r="G35" s="105" t="str">
        <f>IF(女子!$C26="","",女子!$D26)</f>
        <v/>
      </c>
      <c r="H35" s="105" t="str">
        <f t="shared" si="0"/>
        <v/>
      </c>
      <c r="I35" s="105"/>
      <c r="J35" s="106" t="str">
        <f t="shared" si="1"/>
        <v/>
      </c>
      <c r="K35" s="106" t="str">
        <f t="shared" si="8"/>
        <v/>
      </c>
      <c r="L35" s="106" t="str">
        <f>IF(女子!$C26="","",女子!$M26)</f>
        <v/>
      </c>
      <c r="M35" s="106" t="str">
        <f>IF(女子!$C26="","",女子!$F26)</f>
        <v/>
      </c>
      <c r="N35" s="106" t="str">
        <f>IF(女子!$C26="","",CONCATENATE(女子!$H26,女子!$J26))</f>
        <v/>
      </c>
      <c r="O35" s="106" t="str">
        <f t="shared" si="3"/>
        <v/>
      </c>
      <c r="P35" s="106" t="str">
        <f t="shared" si="4"/>
        <v/>
      </c>
      <c r="Q35" s="105" t="str">
        <f>IF($S35="","",IF($S35=0,"",VLOOKUP($S35,コード表!$P$3:$R$12,3,0)))</f>
        <v/>
      </c>
      <c r="R35" s="107" t="str">
        <f>IF(女子!$C26="","",女子!$O26)</f>
        <v/>
      </c>
      <c r="S35" s="105" t="str">
        <f>IF(女子!$C26="","",女子!$N26)</f>
        <v/>
      </c>
      <c r="T35" s="105" t="str">
        <f>IF($S35="","",IF($S35=0,"",VLOOKUP($S35,コード表!$P$3:$R$12,2,0)))</f>
        <v/>
      </c>
      <c r="U35" s="105" t="str">
        <f>IF($W35="","",IF($W35=0,"",VLOOKUP($W35,コード表!$P$3:$R$12,3,0)))</f>
        <v/>
      </c>
      <c r="V35" s="107" t="str">
        <f>IF(女子!$C26="","",女子!$Q26)</f>
        <v/>
      </c>
      <c r="W35" s="105" t="str">
        <f>IF(女子!$C26="","",女子!$P26)</f>
        <v/>
      </c>
      <c r="X35" s="105" t="str">
        <f>IF($W35="","",IF($W35=0,"",VLOOKUP($W35,コード表!$P$3:$R$12,2,0)))</f>
        <v/>
      </c>
      <c r="Y35" s="106" t="str">
        <f>IF($AA35="","",IF($AA35=0,"",VLOOKUP($AA35,コード表!$P$3:$R$12,3,0)))</f>
        <v/>
      </c>
      <c r="Z35" s="105"/>
      <c r="AA35" s="105" t="str">
        <f>IF(女子!$R26="","",女子!$R26)</f>
        <v/>
      </c>
      <c r="AB35" s="105" t="str">
        <f>IF($AA35="","",IF($AA35=0,"",VLOOKUP($AA35,コード表!$P$3:$R$12,2,0)))</f>
        <v/>
      </c>
      <c r="AC35" s="105"/>
      <c r="AD35" s="105"/>
      <c r="AE35" s="105"/>
      <c r="AF35" s="105"/>
      <c r="AG35" s="105"/>
      <c r="AH35" s="105"/>
      <c r="AI35" s="105"/>
      <c r="AJ35" s="105"/>
    </row>
    <row r="36" spans="1:36" ht="13.5" customHeight="1">
      <c r="A36" s="105">
        <v>34</v>
      </c>
      <c r="B36" s="106" t="str">
        <f>IF(女子!$C27="","",VLOOKUP(C36,コード表!C:E,3,0))</f>
        <v/>
      </c>
      <c r="C36" s="105" t="str">
        <f>IF(女子!$C27="","",CONCATENATE(女子!#REF!,女子!#REF!))</f>
        <v/>
      </c>
      <c r="D36" s="105"/>
      <c r="E36" s="105" t="str">
        <f>IF(女子!$C27="","",女子!$B27)</f>
        <v/>
      </c>
      <c r="F36" s="105" t="str">
        <f>IF(女子!$C27="","",女子!$C27)</f>
        <v/>
      </c>
      <c r="G36" s="105" t="str">
        <f>IF(女子!$C27="","",女子!$D27)</f>
        <v/>
      </c>
      <c r="H36" s="105" t="str">
        <f t="shared" si="0"/>
        <v/>
      </c>
      <c r="I36" s="105"/>
      <c r="J36" s="106" t="str">
        <f t="shared" si="1"/>
        <v/>
      </c>
      <c r="K36" s="106" t="str">
        <f t="shared" si="8"/>
        <v/>
      </c>
      <c r="L36" s="106" t="str">
        <f>IF(女子!$C27="","",女子!$M27)</f>
        <v/>
      </c>
      <c r="M36" s="106" t="str">
        <f>IF(女子!$C27="","",女子!$F27)</f>
        <v/>
      </c>
      <c r="N36" s="106" t="str">
        <f>IF(女子!$C27="","",CONCATENATE(女子!$H27,女子!$J27))</f>
        <v/>
      </c>
      <c r="O36" s="106" t="str">
        <f t="shared" si="3"/>
        <v/>
      </c>
      <c r="P36" s="106" t="str">
        <f t="shared" si="4"/>
        <v/>
      </c>
      <c r="Q36" s="105" t="str">
        <f>IF($S36="","",IF($S36=0,"",VLOOKUP($S36,コード表!$P$3:$R$12,3,0)))</f>
        <v/>
      </c>
      <c r="R36" s="107" t="str">
        <f>IF(女子!$C27="","",女子!$O27)</f>
        <v/>
      </c>
      <c r="S36" s="105" t="str">
        <f>IF(女子!$C27="","",女子!$N27)</f>
        <v/>
      </c>
      <c r="T36" s="105" t="str">
        <f>IF($S36="","",IF($S36=0,"",VLOOKUP($S36,コード表!$P$3:$R$12,2,0)))</f>
        <v/>
      </c>
      <c r="U36" s="105" t="str">
        <f>IF($W36="","",IF($W36=0,"",VLOOKUP($W36,コード表!$P$3:$R$12,3,0)))</f>
        <v/>
      </c>
      <c r="V36" s="107" t="str">
        <f>IF(女子!$C27="","",女子!$Q27)</f>
        <v/>
      </c>
      <c r="W36" s="105" t="str">
        <f>IF(女子!$C27="","",女子!$P27)</f>
        <v/>
      </c>
      <c r="X36" s="105" t="str">
        <f>IF($W36="","",IF($W36=0,"",VLOOKUP($W36,コード表!$P$3:$R$12,2,0)))</f>
        <v/>
      </c>
      <c r="Y36" s="106" t="str">
        <f>IF($AA36="","",IF($AA36=0,"",VLOOKUP($AA36,コード表!$P$3:$R$12,3,0)))</f>
        <v/>
      </c>
      <c r="Z36" s="105"/>
      <c r="AA36" s="105" t="str">
        <f>IF(女子!$R27="","",女子!$R27)</f>
        <v/>
      </c>
      <c r="AB36" s="105" t="str">
        <f>IF($AA36="","",IF($AA36=0,"",VLOOKUP($AA36,コード表!$P$3:$R$12,2,0)))</f>
        <v/>
      </c>
      <c r="AC36" s="105"/>
      <c r="AD36" s="105"/>
      <c r="AE36" s="105"/>
      <c r="AF36" s="105"/>
      <c r="AG36" s="105"/>
      <c r="AH36" s="105"/>
      <c r="AI36" s="105"/>
      <c r="AJ36" s="105"/>
    </row>
    <row r="37" spans="1:36" ht="13.5" customHeight="1">
      <c r="A37" s="105">
        <v>35</v>
      </c>
      <c r="B37" s="106" t="str">
        <f>IF(女子!$C28="","",VLOOKUP(C37,コード表!C:E,3,0))</f>
        <v/>
      </c>
      <c r="C37" s="105" t="str">
        <f>IF(女子!$C28="","",CONCATENATE(女子!#REF!,女子!#REF!))</f>
        <v/>
      </c>
      <c r="D37" s="105"/>
      <c r="E37" s="105" t="str">
        <f>IF(女子!$C28="","",女子!$B28)</f>
        <v/>
      </c>
      <c r="F37" s="105" t="str">
        <f>IF(女子!$C28="","",女子!$C28)</f>
        <v/>
      </c>
      <c r="G37" s="105" t="str">
        <f>IF(女子!$C28="","",女子!$D28)</f>
        <v/>
      </c>
      <c r="H37" s="105" t="str">
        <f t="shared" si="0"/>
        <v/>
      </c>
      <c r="I37" s="105"/>
      <c r="J37" s="106" t="str">
        <f t="shared" si="1"/>
        <v/>
      </c>
      <c r="K37" s="106" t="str">
        <f t="shared" si="8"/>
        <v/>
      </c>
      <c r="L37" s="106" t="str">
        <f>IF(女子!$C28="","",女子!$M28)</f>
        <v/>
      </c>
      <c r="M37" s="106" t="str">
        <f>IF(女子!$C28="","",女子!$F28)</f>
        <v/>
      </c>
      <c r="N37" s="106" t="str">
        <f>IF(女子!$C28="","",CONCATENATE(女子!$H28,女子!$J28))</f>
        <v/>
      </c>
      <c r="O37" s="106" t="str">
        <f t="shared" si="3"/>
        <v/>
      </c>
      <c r="P37" s="106" t="str">
        <f t="shared" si="4"/>
        <v/>
      </c>
      <c r="Q37" s="105" t="str">
        <f>IF($S37="","",IF($S37=0,"",VLOOKUP($S37,コード表!$P$3:$R$12,3,0)))</f>
        <v/>
      </c>
      <c r="R37" s="107" t="str">
        <f>IF(女子!$C28="","",女子!$O28)</f>
        <v/>
      </c>
      <c r="S37" s="105" t="str">
        <f>IF(女子!$C28="","",女子!$N28)</f>
        <v/>
      </c>
      <c r="T37" s="105" t="str">
        <f>IF($S37="","",IF($S37=0,"",VLOOKUP($S37,コード表!$P$3:$R$12,2,0)))</f>
        <v/>
      </c>
      <c r="U37" s="105" t="str">
        <f>IF($W37="","",IF($W37=0,"",VLOOKUP($W37,コード表!$P$3:$R$12,3,0)))</f>
        <v/>
      </c>
      <c r="V37" s="107" t="str">
        <f>IF(女子!$C28="","",女子!$Q28)</f>
        <v/>
      </c>
      <c r="W37" s="105" t="str">
        <f>IF(女子!$C28="","",女子!$P28)</f>
        <v/>
      </c>
      <c r="X37" s="105" t="str">
        <f>IF($W37="","",IF($W37=0,"",VLOOKUP($W37,コード表!$P$3:$R$12,2,0)))</f>
        <v/>
      </c>
      <c r="Y37" s="106" t="str">
        <f>IF($AA37="","",IF($AA37=0,"",VLOOKUP($AA37,コード表!$P$3:$R$12,3,0)))</f>
        <v/>
      </c>
      <c r="Z37" s="105"/>
      <c r="AA37" s="105" t="str">
        <f>IF(女子!$R28="","",女子!$R28)</f>
        <v/>
      </c>
      <c r="AB37" s="105" t="str">
        <f>IF($AA37="","",IF($AA37=0,"",VLOOKUP($AA37,コード表!$P$3:$R$12,2,0)))</f>
        <v/>
      </c>
      <c r="AC37" s="105"/>
      <c r="AD37" s="105"/>
      <c r="AE37" s="105"/>
      <c r="AF37" s="105"/>
      <c r="AG37" s="105"/>
      <c r="AH37" s="105"/>
      <c r="AI37" s="105"/>
      <c r="AJ37" s="105"/>
    </row>
    <row r="38" spans="1:36" ht="13.5" customHeight="1">
      <c r="A38" s="105">
        <v>36</v>
      </c>
      <c r="B38" s="106" t="str">
        <f>IF(女子!$C29="","",VLOOKUP(C38,コード表!C:E,3,0))</f>
        <v/>
      </c>
      <c r="C38" s="105" t="str">
        <f>IF(女子!$C29="","",CONCATENATE(女子!#REF!,女子!#REF!))</f>
        <v/>
      </c>
      <c r="D38" s="105"/>
      <c r="E38" s="105" t="str">
        <f>IF(女子!$C29="","",女子!$B29)</f>
        <v/>
      </c>
      <c r="F38" s="105" t="str">
        <f>IF(女子!$C29="","",女子!$C29)</f>
        <v/>
      </c>
      <c r="G38" s="105" t="str">
        <f>IF(女子!$C29="","",女子!$D29)</f>
        <v/>
      </c>
      <c r="H38" s="105" t="str">
        <f t="shared" si="0"/>
        <v/>
      </c>
      <c r="I38" s="105"/>
      <c r="J38" s="106" t="str">
        <f t="shared" si="1"/>
        <v/>
      </c>
      <c r="K38" s="106" t="str">
        <f t="shared" si="8"/>
        <v/>
      </c>
      <c r="L38" s="106" t="str">
        <f>IF(女子!$C29="","",女子!$M29)</f>
        <v/>
      </c>
      <c r="M38" s="106" t="str">
        <f>IF(女子!$C29="","",女子!$F29)</f>
        <v/>
      </c>
      <c r="N38" s="106" t="str">
        <f>IF(女子!$C29="","",CONCATENATE(女子!$H29,女子!$J29))</f>
        <v/>
      </c>
      <c r="O38" s="106" t="str">
        <f t="shared" si="3"/>
        <v/>
      </c>
      <c r="P38" s="106" t="str">
        <f t="shared" si="4"/>
        <v/>
      </c>
      <c r="Q38" s="105" t="str">
        <f>IF($S38="","",IF($S38=0,"",VLOOKUP($S38,コード表!$P$3:$R$12,3,0)))</f>
        <v/>
      </c>
      <c r="R38" s="107" t="str">
        <f>IF(女子!$C29="","",女子!$O29)</f>
        <v/>
      </c>
      <c r="S38" s="105" t="str">
        <f>IF(女子!$C29="","",女子!$N29)</f>
        <v/>
      </c>
      <c r="T38" s="105" t="str">
        <f>IF($S38="","",IF($S38=0,"",VLOOKUP($S38,コード表!$P$3:$R$12,2,0)))</f>
        <v/>
      </c>
      <c r="U38" s="105" t="str">
        <f>IF($W38="","",IF($W38=0,"",VLOOKUP($W38,コード表!$P$3:$R$12,3,0)))</f>
        <v/>
      </c>
      <c r="V38" s="107" t="str">
        <f>IF(女子!$C29="","",女子!$Q29)</f>
        <v/>
      </c>
      <c r="W38" s="105" t="str">
        <f>IF(女子!$C29="","",女子!$P29)</f>
        <v/>
      </c>
      <c r="X38" s="105" t="str">
        <f>IF($W38="","",IF($W38=0,"",VLOOKUP($W38,コード表!$P$3:$R$12,2,0)))</f>
        <v/>
      </c>
      <c r="Y38" s="106" t="str">
        <f>IF($AA38="","",IF($AA38=0,"",VLOOKUP($AA38,コード表!$P$3:$R$12,3,0)))</f>
        <v/>
      </c>
      <c r="Z38" s="105"/>
      <c r="AA38" s="105" t="str">
        <f>IF(女子!$R29="","",女子!$R29)</f>
        <v/>
      </c>
      <c r="AB38" s="105" t="str">
        <f>IF($AA38="","",IF($AA38=0,"",VLOOKUP($AA38,コード表!$P$3:$R$12,2,0)))</f>
        <v/>
      </c>
      <c r="AC38" s="105"/>
      <c r="AD38" s="105"/>
      <c r="AE38" s="105"/>
      <c r="AF38" s="105"/>
      <c r="AG38" s="105"/>
      <c r="AH38" s="105"/>
      <c r="AI38" s="105"/>
      <c r="AJ38" s="105"/>
    </row>
    <row r="39" spans="1:36" ht="13.5" customHeight="1">
      <c r="A39" s="105">
        <v>37</v>
      </c>
      <c r="B39" s="106" t="str">
        <f>IF(女子!$C30="","",VLOOKUP(C39,コード表!C:E,3,0))</f>
        <v/>
      </c>
      <c r="C39" s="105" t="str">
        <f>IF(女子!$C30="","",CONCATENATE(女子!#REF!,女子!#REF!))</f>
        <v/>
      </c>
      <c r="D39" s="105"/>
      <c r="E39" s="105" t="str">
        <f>IF(女子!$C30="","",女子!$B30)</f>
        <v/>
      </c>
      <c r="F39" s="105" t="str">
        <f>IF(女子!$C30="","",女子!$C30)</f>
        <v/>
      </c>
      <c r="G39" s="105" t="str">
        <f>IF(女子!$C30="","",女子!$D30)</f>
        <v/>
      </c>
      <c r="H39" s="105" t="str">
        <f t="shared" si="0"/>
        <v/>
      </c>
      <c r="I39" s="105"/>
      <c r="J39" s="106" t="str">
        <f t="shared" si="1"/>
        <v/>
      </c>
      <c r="K39" s="106" t="str">
        <f t="shared" si="8"/>
        <v/>
      </c>
      <c r="L39" s="106" t="str">
        <f>IF(女子!$C30="","",女子!$M30)</f>
        <v/>
      </c>
      <c r="M39" s="106" t="str">
        <f>IF(女子!$C30="","",女子!$F30)</f>
        <v/>
      </c>
      <c r="N39" s="106" t="str">
        <f>IF(女子!$C30="","",CONCATENATE(女子!$H30,女子!$J30))</f>
        <v/>
      </c>
      <c r="O39" s="106" t="str">
        <f t="shared" si="3"/>
        <v/>
      </c>
      <c r="P39" s="106" t="str">
        <f t="shared" si="4"/>
        <v/>
      </c>
      <c r="Q39" s="105" t="str">
        <f>IF($S39="","",IF($S39=0,"",VLOOKUP($S39,コード表!$P$3:$R$12,3,0)))</f>
        <v/>
      </c>
      <c r="R39" s="107" t="str">
        <f>IF(女子!$C30="","",女子!$O30)</f>
        <v/>
      </c>
      <c r="S39" s="105" t="str">
        <f>IF(女子!$C30="","",女子!$N30)</f>
        <v/>
      </c>
      <c r="T39" s="105" t="str">
        <f>IF($S39="","",IF($S39=0,"",VLOOKUP($S39,コード表!$P$3:$R$12,2,0)))</f>
        <v/>
      </c>
      <c r="U39" s="105" t="str">
        <f>IF($W39="","",IF($W39=0,"",VLOOKUP($W39,コード表!$P$3:$R$12,3,0)))</f>
        <v/>
      </c>
      <c r="V39" s="107" t="str">
        <f>IF(女子!$C30="","",女子!$Q30)</f>
        <v/>
      </c>
      <c r="W39" s="105" t="str">
        <f>IF(女子!$C30="","",女子!$P30)</f>
        <v/>
      </c>
      <c r="X39" s="105" t="str">
        <f>IF($W39="","",IF($W39=0,"",VLOOKUP($W39,コード表!$P$3:$R$12,2,0)))</f>
        <v/>
      </c>
      <c r="Y39" s="106" t="str">
        <f>IF($AA39="","",IF($AA39=0,"",VLOOKUP($AA39,コード表!$P$3:$R$12,3,0)))</f>
        <v/>
      </c>
      <c r="Z39" s="105"/>
      <c r="AA39" s="105" t="str">
        <f>IF(女子!$R30="","",女子!$R30)</f>
        <v/>
      </c>
      <c r="AB39" s="105" t="str">
        <f>IF($AA39="","",IF($AA39=0,"",VLOOKUP($AA39,コード表!$P$3:$R$12,2,0)))</f>
        <v/>
      </c>
      <c r="AC39" s="105"/>
      <c r="AD39" s="105"/>
      <c r="AE39" s="105"/>
      <c r="AF39" s="105"/>
      <c r="AG39" s="105"/>
      <c r="AH39" s="105"/>
      <c r="AI39" s="105"/>
      <c r="AJ39" s="105"/>
    </row>
    <row r="40" spans="1:36" ht="13.5" customHeight="1">
      <c r="A40" s="105">
        <v>38</v>
      </c>
      <c r="B40" s="106" t="str">
        <f>IF(女子!$C31="","",VLOOKUP(C40,コード表!C:E,3,0))</f>
        <v/>
      </c>
      <c r="C40" s="105" t="str">
        <f>IF(女子!$C31="","",CONCATENATE(女子!#REF!,女子!#REF!))</f>
        <v/>
      </c>
      <c r="D40" s="105"/>
      <c r="E40" s="105" t="str">
        <f>IF(女子!$C31="","",女子!$B31)</f>
        <v/>
      </c>
      <c r="F40" s="105" t="str">
        <f>IF(女子!$C31="","",女子!$C31)</f>
        <v/>
      </c>
      <c r="G40" s="105" t="str">
        <f>IF(女子!$C31="","",女子!$D31)</f>
        <v/>
      </c>
      <c r="H40" s="105" t="str">
        <f t="shared" si="0"/>
        <v/>
      </c>
      <c r="I40" s="105"/>
      <c r="J40" s="106" t="str">
        <f t="shared" si="1"/>
        <v/>
      </c>
      <c r="K40" s="106" t="str">
        <f t="shared" si="8"/>
        <v/>
      </c>
      <c r="L40" s="106" t="str">
        <f>IF(女子!$C31="","",女子!$M31)</f>
        <v/>
      </c>
      <c r="M40" s="106" t="str">
        <f>IF(女子!$C31="","",女子!$F31)</f>
        <v/>
      </c>
      <c r="N40" s="106" t="str">
        <f>IF(女子!$C31="","",CONCATENATE(女子!$H31,女子!$J31))</f>
        <v/>
      </c>
      <c r="O40" s="106" t="str">
        <f t="shared" si="3"/>
        <v/>
      </c>
      <c r="P40" s="106" t="str">
        <f t="shared" si="4"/>
        <v/>
      </c>
      <c r="Q40" s="105" t="str">
        <f>IF($S40="","",IF($S40=0,"",VLOOKUP($S40,コード表!$P$3:$R$12,3,0)))</f>
        <v/>
      </c>
      <c r="R40" s="107" t="str">
        <f>IF(女子!$C31="","",女子!$O31)</f>
        <v/>
      </c>
      <c r="S40" s="105" t="str">
        <f>IF(女子!$C31="","",女子!$N31)</f>
        <v/>
      </c>
      <c r="T40" s="105" t="str">
        <f>IF($S40="","",IF($S40=0,"",VLOOKUP($S40,コード表!$P$3:$R$12,2,0)))</f>
        <v/>
      </c>
      <c r="U40" s="105" t="str">
        <f>IF($W40="","",IF($W40=0,"",VLOOKUP($W40,コード表!$P$3:$R$12,3,0)))</f>
        <v/>
      </c>
      <c r="V40" s="107" t="str">
        <f>IF(女子!$C31="","",女子!$Q31)</f>
        <v/>
      </c>
      <c r="W40" s="105" t="str">
        <f>IF(女子!$C31="","",女子!$P31)</f>
        <v/>
      </c>
      <c r="X40" s="105" t="str">
        <f>IF($W40="","",IF($W40=0,"",VLOOKUP($W40,コード表!$P$3:$R$12,2,0)))</f>
        <v/>
      </c>
      <c r="Y40" s="106" t="str">
        <f>IF($AA40="","",IF($AA40=0,"",VLOOKUP($AA40,コード表!$P$3:$R$12,3,0)))</f>
        <v/>
      </c>
      <c r="Z40" s="105"/>
      <c r="AA40" s="105" t="str">
        <f>IF(女子!$R31="","",女子!$R31)</f>
        <v/>
      </c>
      <c r="AB40" s="105" t="str">
        <f>IF($AA40="","",IF($AA40=0,"",VLOOKUP($AA40,コード表!$P$3:$R$12,2,0)))</f>
        <v/>
      </c>
      <c r="AC40" s="105"/>
      <c r="AD40" s="105"/>
      <c r="AE40" s="105"/>
      <c r="AF40" s="105"/>
      <c r="AG40" s="105"/>
      <c r="AH40" s="105"/>
      <c r="AI40" s="105"/>
      <c r="AJ40" s="105"/>
    </row>
    <row r="41" spans="1:36" ht="13.5" customHeight="1">
      <c r="A41" s="105">
        <v>39</v>
      </c>
      <c r="B41" s="106" t="str">
        <f>IF(女子!$C32="","",VLOOKUP(C41,コード表!C:E,3,0))</f>
        <v/>
      </c>
      <c r="C41" s="105" t="str">
        <f>IF(女子!$C32="","",CONCATENATE(女子!#REF!,女子!#REF!))</f>
        <v/>
      </c>
      <c r="D41" s="105"/>
      <c r="E41" s="105" t="str">
        <f>IF(女子!$C32="","",女子!$B32)</f>
        <v/>
      </c>
      <c r="F41" s="105" t="str">
        <f>IF(女子!$C32="","",女子!$C32)</f>
        <v/>
      </c>
      <c r="G41" s="105" t="str">
        <f>IF(女子!$C32="","",女子!$D32)</f>
        <v/>
      </c>
      <c r="H41" s="105" t="str">
        <f t="shared" si="0"/>
        <v/>
      </c>
      <c r="I41" s="105"/>
      <c r="J41" s="106" t="str">
        <f t="shared" si="1"/>
        <v/>
      </c>
      <c r="K41" s="106" t="str">
        <f t="shared" si="8"/>
        <v/>
      </c>
      <c r="L41" s="106" t="str">
        <f>IF(女子!$C32="","",女子!$M32)</f>
        <v/>
      </c>
      <c r="M41" s="106" t="str">
        <f>IF(女子!$C32="","",女子!$F32)</f>
        <v/>
      </c>
      <c r="N41" s="106" t="str">
        <f>IF(女子!$C32="","",CONCATENATE(女子!$H32,女子!$J32))</f>
        <v/>
      </c>
      <c r="O41" s="106" t="str">
        <f t="shared" si="3"/>
        <v/>
      </c>
      <c r="P41" s="106" t="str">
        <f t="shared" si="4"/>
        <v/>
      </c>
      <c r="Q41" s="105" t="str">
        <f>IF($S41="","",IF($S41=0,"",VLOOKUP($S41,コード表!$P$3:$R$12,3,0)))</f>
        <v/>
      </c>
      <c r="R41" s="107" t="str">
        <f>IF(女子!$C32="","",女子!$O32)</f>
        <v/>
      </c>
      <c r="S41" s="105" t="str">
        <f>IF(女子!$C32="","",女子!$N32)</f>
        <v/>
      </c>
      <c r="T41" s="105" t="str">
        <f>IF($S41="","",IF($S41=0,"",VLOOKUP($S41,コード表!$P$3:$R$12,2,0)))</f>
        <v/>
      </c>
      <c r="U41" s="105" t="str">
        <f>IF($W41="","",IF($W41=0,"",VLOOKUP($W41,コード表!$P$3:$R$12,3,0)))</f>
        <v/>
      </c>
      <c r="V41" s="107" t="str">
        <f>IF(女子!$C32="","",女子!$Q32)</f>
        <v/>
      </c>
      <c r="W41" s="105" t="str">
        <f>IF(女子!$C32="","",女子!$P32)</f>
        <v/>
      </c>
      <c r="X41" s="105" t="str">
        <f>IF($W41="","",IF($W41=0,"",VLOOKUP($W41,コード表!$P$3:$R$12,2,0)))</f>
        <v/>
      </c>
      <c r="Y41" s="106" t="str">
        <f>IF($AA41="","",IF($AA41=0,"",VLOOKUP($AA41,コード表!$P$3:$R$12,3,0)))</f>
        <v/>
      </c>
      <c r="Z41" s="105"/>
      <c r="AA41" s="105" t="str">
        <f>IF(女子!$R32="","",女子!$R32)</f>
        <v/>
      </c>
      <c r="AB41" s="105" t="str">
        <f>IF($AA41="","",IF($AA41=0,"",VLOOKUP($AA41,コード表!$P$3:$R$12,2,0)))</f>
        <v/>
      </c>
      <c r="AC41" s="105"/>
      <c r="AD41" s="105"/>
      <c r="AE41" s="105"/>
      <c r="AF41" s="105"/>
      <c r="AG41" s="105"/>
      <c r="AH41" s="105"/>
      <c r="AI41" s="105"/>
      <c r="AJ41" s="105"/>
    </row>
    <row r="42" spans="1:36" ht="13.5" customHeight="1">
      <c r="A42" s="105">
        <v>40</v>
      </c>
      <c r="B42" s="106" t="str">
        <f>IF(女子!$C33="","",VLOOKUP(C42,コード表!C:E,3,0))</f>
        <v/>
      </c>
      <c r="C42" s="105" t="str">
        <f>IF(女子!$C33="","",CONCATENATE(女子!#REF!,女子!#REF!))</f>
        <v/>
      </c>
      <c r="D42" s="105"/>
      <c r="E42" s="105" t="str">
        <f>IF(女子!$C33="","",女子!$B33)</f>
        <v/>
      </c>
      <c r="F42" s="105" t="str">
        <f>IF(女子!$C33="","",女子!$C33)</f>
        <v/>
      </c>
      <c r="G42" s="105" t="str">
        <f>IF(女子!$C33="","",女子!$D33)</f>
        <v/>
      </c>
      <c r="H42" s="105" t="str">
        <f t="shared" si="0"/>
        <v/>
      </c>
      <c r="I42" s="105"/>
      <c r="J42" s="106" t="str">
        <f t="shared" si="1"/>
        <v/>
      </c>
      <c r="K42" s="106" t="str">
        <f t="shared" si="8"/>
        <v/>
      </c>
      <c r="L42" s="106" t="str">
        <f>IF(女子!$C33="","",女子!$M33)</f>
        <v/>
      </c>
      <c r="M42" s="106" t="str">
        <f>IF(女子!$C33="","",女子!$F33)</f>
        <v/>
      </c>
      <c r="N42" s="106" t="str">
        <f>IF(女子!$C33="","",CONCATENATE(女子!$H33,女子!$J33))</f>
        <v/>
      </c>
      <c r="O42" s="106" t="str">
        <f t="shared" si="3"/>
        <v/>
      </c>
      <c r="P42" s="106" t="str">
        <f t="shared" si="4"/>
        <v/>
      </c>
      <c r="Q42" s="105" t="str">
        <f>IF($S42="","",IF($S42=0,"",VLOOKUP($S42,コード表!$P$3:$R$12,3,0)))</f>
        <v/>
      </c>
      <c r="R42" s="107" t="str">
        <f>IF(女子!$C33="","",女子!$O33)</f>
        <v/>
      </c>
      <c r="S42" s="105" t="str">
        <f>IF(女子!$C33="","",女子!$N33)</f>
        <v/>
      </c>
      <c r="T42" s="105" t="str">
        <f>IF($S42="","",IF($S42=0,"",VLOOKUP($S42,コード表!$P$3:$R$12,2,0)))</f>
        <v/>
      </c>
      <c r="U42" s="105" t="str">
        <f>IF($W42="","",IF($W42=0,"",VLOOKUP($W42,コード表!$P$3:$R$12,3,0)))</f>
        <v/>
      </c>
      <c r="V42" s="107" t="str">
        <f>IF(女子!$C33="","",女子!$Q33)</f>
        <v/>
      </c>
      <c r="W42" s="105" t="str">
        <f>IF(女子!$C33="","",女子!$P33)</f>
        <v/>
      </c>
      <c r="X42" s="105" t="str">
        <f>IF($W42="","",IF($W42=0,"",VLOOKUP($W42,コード表!$P$3:$R$12,2,0)))</f>
        <v/>
      </c>
      <c r="Y42" s="106" t="str">
        <f>IF($AA42="","",IF($AA42=0,"",VLOOKUP($AA42,コード表!$P$3:$R$12,3,0)))</f>
        <v/>
      </c>
      <c r="Z42" s="105"/>
      <c r="AA42" s="105" t="str">
        <f>IF(女子!$R33="","",女子!$R33)</f>
        <v/>
      </c>
      <c r="AB42" s="105" t="str">
        <f>IF($AA42="","",IF($AA42=0,"",VLOOKUP($AA42,コード表!$P$3:$R$12,2,0)))</f>
        <v/>
      </c>
      <c r="AC42" s="105"/>
      <c r="AD42" s="105"/>
      <c r="AE42" s="105"/>
      <c r="AF42" s="105"/>
      <c r="AG42" s="105"/>
      <c r="AH42" s="105"/>
      <c r="AI42" s="105"/>
      <c r="AJ42" s="105"/>
    </row>
    <row r="43" spans="1:36" ht="13.5" customHeight="1">
      <c r="B43" s="93"/>
      <c r="O43" s="93"/>
      <c r="P43" s="93"/>
    </row>
    <row r="44" spans="1:36" ht="13.5" customHeight="1">
      <c r="B44" s="93"/>
      <c r="O44" s="93"/>
      <c r="P44" s="93"/>
    </row>
    <row r="45" spans="1:36" ht="13.5" customHeight="1">
      <c r="B45" s="93"/>
      <c r="O45" s="93"/>
      <c r="P45" s="93"/>
    </row>
    <row r="46" spans="1:36" ht="13.5" customHeight="1">
      <c r="B46" s="93"/>
      <c r="O46" s="93"/>
      <c r="P46" s="93"/>
    </row>
    <row r="47" spans="1:36" ht="13.5" customHeight="1">
      <c r="B47" s="93"/>
      <c r="O47" s="93"/>
      <c r="P47" s="93"/>
    </row>
    <row r="48" spans="1:36" ht="13.5" customHeight="1">
      <c r="B48" s="93"/>
      <c r="O48" s="93"/>
      <c r="P48" s="93"/>
    </row>
    <row r="49" spans="2:16" ht="13.5" customHeight="1">
      <c r="B49" s="93"/>
      <c r="O49" s="93"/>
      <c r="P49" s="93"/>
    </row>
    <row r="50" spans="2:16" ht="13.5" customHeight="1">
      <c r="B50" s="93"/>
      <c r="O50" s="93"/>
      <c r="P50" s="93"/>
    </row>
    <row r="51" spans="2:16" ht="13.5" customHeight="1">
      <c r="B51" s="93"/>
      <c r="O51" s="93"/>
      <c r="P51" s="93"/>
    </row>
    <row r="52" spans="2:16" ht="13.5" customHeight="1">
      <c r="B52" s="93"/>
      <c r="O52" s="93"/>
      <c r="P52" s="93"/>
    </row>
    <row r="53" spans="2:16" ht="13.5" customHeight="1">
      <c r="B53" s="93"/>
      <c r="O53" s="93"/>
      <c r="P53" s="93"/>
    </row>
    <row r="54" spans="2:16" ht="13.5" customHeight="1">
      <c r="B54" s="93"/>
      <c r="O54" s="93"/>
      <c r="P54" s="93"/>
    </row>
    <row r="55" spans="2:16" ht="13.5" customHeight="1">
      <c r="B55" s="93"/>
      <c r="O55" s="93"/>
      <c r="P55" s="93"/>
    </row>
    <row r="56" spans="2:16" ht="13.5" customHeight="1">
      <c r="B56" s="93"/>
      <c r="O56" s="93"/>
      <c r="P56" s="93"/>
    </row>
    <row r="57" spans="2:16" ht="13.5" customHeight="1">
      <c r="B57" s="93"/>
      <c r="O57" s="93"/>
      <c r="P57" s="93"/>
    </row>
    <row r="58" spans="2:16" ht="13.5" customHeight="1">
      <c r="B58" s="93"/>
      <c r="O58" s="93"/>
      <c r="P58" s="93"/>
    </row>
    <row r="59" spans="2:16" ht="13.5" customHeight="1">
      <c r="B59" s="93"/>
      <c r="O59" s="93"/>
      <c r="P59" s="93"/>
    </row>
    <row r="60" spans="2:16" ht="13.5" customHeight="1">
      <c r="B60" s="93"/>
      <c r="O60" s="93"/>
      <c r="P60" s="93"/>
    </row>
    <row r="61" spans="2:16" ht="13.5" customHeight="1">
      <c r="B61" s="93"/>
      <c r="O61" s="93"/>
      <c r="P61" s="93"/>
    </row>
    <row r="62" spans="2:16" ht="13.5" customHeight="1">
      <c r="B62" s="93"/>
      <c r="O62" s="93"/>
      <c r="P62" s="93"/>
    </row>
    <row r="63" spans="2:16" ht="13.5" customHeight="1">
      <c r="B63" s="93"/>
      <c r="O63" s="93"/>
      <c r="P63" s="93"/>
    </row>
    <row r="64" spans="2:16" ht="13.5" customHeight="1">
      <c r="B64" s="93"/>
      <c r="O64" s="93"/>
      <c r="P64" s="93"/>
    </row>
    <row r="65" spans="2:16" ht="13.5" customHeight="1">
      <c r="B65" s="93"/>
      <c r="O65" s="93"/>
      <c r="P65" s="93"/>
    </row>
    <row r="66" spans="2:16" ht="13.5" customHeight="1">
      <c r="B66" s="93"/>
      <c r="O66" s="93"/>
      <c r="P66" s="93"/>
    </row>
    <row r="67" spans="2:16" ht="13.5" customHeight="1">
      <c r="B67" s="93"/>
      <c r="O67" s="93"/>
      <c r="P67" s="93"/>
    </row>
    <row r="68" spans="2:16" ht="13.5" customHeight="1">
      <c r="B68" s="93"/>
      <c r="O68" s="93"/>
      <c r="P68" s="93"/>
    </row>
    <row r="69" spans="2:16" ht="13.5" customHeight="1">
      <c r="B69" s="93"/>
      <c r="O69" s="93"/>
      <c r="P69" s="93"/>
    </row>
    <row r="70" spans="2:16" ht="13.5" customHeight="1">
      <c r="B70" s="93"/>
      <c r="O70" s="93"/>
      <c r="P70" s="93"/>
    </row>
    <row r="71" spans="2:16" ht="13.5" customHeight="1">
      <c r="B71" s="93"/>
      <c r="O71" s="93"/>
      <c r="P71" s="93"/>
    </row>
    <row r="72" spans="2:16" ht="13.5" customHeight="1">
      <c r="B72" s="93"/>
      <c r="O72" s="93"/>
      <c r="P72" s="93"/>
    </row>
    <row r="73" spans="2:16" ht="13.5" customHeight="1">
      <c r="B73" s="93"/>
      <c r="O73" s="93"/>
      <c r="P73" s="93"/>
    </row>
    <row r="74" spans="2:16" ht="13.5" customHeight="1">
      <c r="B74" s="93"/>
      <c r="O74" s="93"/>
      <c r="P74" s="93"/>
    </row>
    <row r="75" spans="2:16" ht="13.5" customHeight="1">
      <c r="B75" s="93"/>
      <c r="O75" s="93"/>
      <c r="P75" s="93"/>
    </row>
    <row r="76" spans="2:16" ht="13.5" customHeight="1">
      <c r="B76" s="93"/>
      <c r="O76" s="93"/>
      <c r="P76" s="93"/>
    </row>
    <row r="77" spans="2:16" ht="13.5" customHeight="1">
      <c r="B77" s="93"/>
      <c r="O77" s="93"/>
      <c r="P77" s="93"/>
    </row>
    <row r="78" spans="2:16" ht="13.5" customHeight="1">
      <c r="B78" s="93"/>
      <c r="O78" s="93"/>
      <c r="P78" s="93"/>
    </row>
    <row r="79" spans="2:16" ht="13.5" customHeight="1">
      <c r="B79" s="93"/>
      <c r="O79" s="93"/>
      <c r="P79" s="93"/>
    </row>
    <row r="80" spans="2:16" ht="13.5" customHeight="1">
      <c r="B80" s="93"/>
      <c r="O80" s="93"/>
      <c r="P80" s="93"/>
    </row>
    <row r="81" spans="2:16" ht="13.5" customHeight="1">
      <c r="B81" s="93"/>
      <c r="O81" s="93"/>
      <c r="P81" s="93"/>
    </row>
    <row r="82" spans="2:16" ht="13.5" customHeight="1">
      <c r="B82" s="93"/>
      <c r="O82" s="93"/>
      <c r="P82" s="93"/>
    </row>
    <row r="83" spans="2:16" ht="13.5" customHeight="1">
      <c r="B83" s="93"/>
      <c r="O83" s="93"/>
      <c r="P83" s="93"/>
    </row>
    <row r="84" spans="2:16" ht="13.5" customHeight="1">
      <c r="B84" s="93"/>
      <c r="O84" s="93"/>
      <c r="P84" s="93"/>
    </row>
    <row r="85" spans="2:16" ht="13.5" customHeight="1">
      <c r="B85" s="93"/>
      <c r="O85" s="93"/>
      <c r="P85" s="93"/>
    </row>
    <row r="86" spans="2:16" ht="13.5" customHeight="1">
      <c r="B86" s="93"/>
      <c r="O86" s="93"/>
      <c r="P86" s="93"/>
    </row>
    <row r="87" spans="2:16" ht="13.5" customHeight="1">
      <c r="B87" s="93"/>
      <c r="O87" s="93"/>
      <c r="P87" s="93"/>
    </row>
    <row r="88" spans="2:16" ht="13.5" customHeight="1">
      <c r="B88" s="93"/>
      <c r="O88" s="93"/>
      <c r="P88" s="93"/>
    </row>
    <row r="89" spans="2:16" ht="13.5" customHeight="1">
      <c r="B89" s="93"/>
      <c r="O89" s="93"/>
      <c r="P89" s="93"/>
    </row>
    <row r="90" spans="2:16" ht="13.5" customHeight="1">
      <c r="B90" s="93"/>
      <c r="O90" s="93"/>
      <c r="P90" s="93"/>
    </row>
    <row r="91" spans="2:16" ht="13.5" customHeight="1">
      <c r="B91" s="93"/>
      <c r="O91" s="93"/>
      <c r="P91" s="93"/>
    </row>
    <row r="92" spans="2:16" ht="13.5" customHeight="1">
      <c r="B92" s="93"/>
      <c r="O92" s="93"/>
      <c r="P92" s="93"/>
    </row>
    <row r="93" spans="2:16" ht="13.5" customHeight="1">
      <c r="B93" s="93"/>
      <c r="O93" s="93"/>
      <c r="P93" s="93"/>
    </row>
    <row r="94" spans="2:16" ht="13.5" customHeight="1">
      <c r="B94" s="93"/>
      <c r="O94" s="93"/>
      <c r="P94" s="93"/>
    </row>
    <row r="95" spans="2:16" ht="13.5" customHeight="1">
      <c r="B95" s="93"/>
      <c r="O95" s="93"/>
      <c r="P95" s="93"/>
    </row>
    <row r="96" spans="2:16" ht="13.5" customHeight="1">
      <c r="B96" s="93"/>
      <c r="O96" s="93"/>
      <c r="P96" s="93"/>
    </row>
    <row r="97" spans="2:16" ht="13.5" customHeight="1">
      <c r="B97" s="93"/>
      <c r="O97" s="93"/>
      <c r="P97" s="93"/>
    </row>
    <row r="98" spans="2:16" ht="13.5" customHeight="1">
      <c r="B98" s="93"/>
      <c r="O98" s="93"/>
      <c r="P98" s="93"/>
    </row>
    <row r="99" spans="2:16" ht="13.5" customHeight="1">
      <c r="B99" s="93"/>
      <c r="O99" s="93"/>
      <c r="P99" s="93"/>
    </row>
    <row r="100" spans="2:16" ht="13.5" customHeight="1">
      <c r="B100" s="93"/>
      <c r="O100" s="93"/>
      <c r="P100" s="93"/>
    </row>
    <row r="101" spans="2:16" ht="13.5" customHeight="1">
      <c r="B101" s="93"/>
      <c r="O101" s="93"/>
      <c r="P101" s="93"/>
    </row>
    <row r="102" spans="2:16" ht="13.5" customHeight="1">
      <c r="B102" s="93"/>
      <c r="O102" s="93"/>
      <c r="P102" s="93"/>
    </row>
    <row r="103" spans="2:16" ht="13.5" customHeight="1">
      <c r="B103" s="93"/>
      <c r="O103" s="93"/>
      <c r="P103" s="93"/>
    </row>
    <row r="104" spans="2:16" ht="13.5" customHeight="1">
      <c r="B104" s="93"/>
      <c r="O104" s="93"/>
      <c r="P104" s="93"/>
    </row>
    <row r="105" spans="2:16" ht="13.5" customHeight="1">
      <c r="B105" s="93"/>
      <c r="O105" s="93"/>
      <c r="P105" s="93"/>
    </row>
    <row r="106" spans="2:16" ht="13.5" customHeight="1">
      <c r="B106" s="93"/>
      <c r="O106" s="93"/>
      <c r="P106" s="93"/>
    </row>
    <row r="107" spans="2:16" ht="13.5" customHeight="1">
      <c r="B107" s="93"/>
      <c r="O107" s="93"/>
      <c r="P107" s="93"/>
    </row>
    <row r="108" spans="2:16" ht="13.5" customHeight="1">
      <c r="B108" s="93"/>
      <c r="O108" s="93"/>
      <c r="P108" s="93"/>
    </row>
    <row r="109" spans="2:16" ht="13.5" customHeight="1">
      <c r="B109" s="93"/>
      <c r="O109" s="93"/>
      <c r="P109" s="93"/>
    </row>
    <row r="110" spans="2:16" ht="13.5" customHeight="1">
      <c r="B110" s="93"/>
      <c r="O110" s="93"/>
      <c r="P110" s="93"/>
    </row>
    <row r="111" spans="2:16" ht="13.5" customHeight="1">
      <c r="B111" s="93"/>
      <c r="O111" s="93"/>
      <c r="P111" s="93"/>
    </row>
    <row r="112" spans="2:16" ht="13.5" customHeight="1">
      <c r="B112" s="93"/>
      <c r="O112" s="93"/>
      <c r="P112" s="93"/>
    </row>
    <row r="113" spans="2:16" ht="13.5" customHeight="1">
      <c r="B113" s="93"/>
      <c r="O113" s="93"/>
      <c r="P113" s="93"/>
    </row>
    <row r="114" spans="2:16" ht="13.5" customHeight="1">
      <c r="B114" s="93"/>
      <c r="O114" s="93"/>
      <c r="P114" s="93"/>
    </row>
    <row r="115" spans="2:16" ht="13.5" customHeight="1">
      <c r="B115" s="93"/>
      <c r="O115" s="93"/>
      <c r="P115" s="93"/>
    </row>
    <row r="116" spans="2:16" ht="13.5" customHeight="1">
      <c r="B116" s="93"/>
      <c r="O116" s="93"/>
      <c r="P116" s="93"/>
    </row>
    <row r="117" spans="2:16" ht="13.5" customHeight="1">
      <c r="B117" s="93"/>
      <c r="O117" s="93"/>
      <c r="P117" s="93"/>
    </row>
    <row r="118" spans="2:16" ht="13.5" customHeight="1">
      <c r="B118" s="93"/>
      <c r="O118" s="93"/>
      <c r="P118" s="93"/>
    </row>
    <row r="119" spans="2:16" ht="13.5" customHeight="1">
      <c r="B119" s="93"/>
      <c r="O119" s="93"/>
      <c r="P119" s="93"/>
    </row>
    <row r="120" spans="2:16" ht="13.5" customHeight="1">
      <c r="B120" s="93"/>
      <c r="O120" s="93"/>
      <c r="P120" s="93"/>
    </row>
    <row r="121" spans="2:16" ht="13.5" customHeight="1">
      <c r="B121" s="93"/>
      <c r="O121" s="93"/>
      <c r="P121" s="93"/>
    </row>
    <row r="122" spans="2:16" ht="13.5" customHeight="1">
      <c r="B122" s="93"/>
      <c r="O122" s="93"/>
      <c r="P122" s="93"/>
    </row>
    <row r="123" spans="2:16" ht="13.5" customHeight="1">
      <c r="B123" s="93"/>
      <c r="O123" s="93"/>
      <c r="P123" s="93"/>
    </row>
    <row r="124" spans="2:16" ht="13.5" customHeight="1">
      <c r="B124" s="93"/>
      <c r="O124" s="93"/>
      <c r="P124" s="93"/>
    </row>
    <row r="125" spans="2:16" ht="13.5" customHeight="1">
      <c r="B125" s="93"/>
      <c r="O125" s="93"/>
      <c r="P125" s="93"/>
    </row>
    <row r="126" spans="2:16" ht="13.5" customHeight="1">
      <c r="B126" s="93"/>
      <c r="O126" s="93"/>
      <c r="P126" s="93"/>
    </row>
    <row r="127" spans="2:16" ht="13.5" customHeight="1">
      <c r="B127" s="93"/>
      <c r="O127" s="93"/>
      <c r="P127" s="93"/>
    </row>
    <row r="128" spans="2:16" ht="13.5" customHeight="1">
      <c r="B128" s="93"/>
      <c r="O128" s="93"/>
      <c r="P128" s="93"/>
    </row>
    <row r="129" spans="2:16" ht="13.5" customHeight="1">
      <c r="B129" s="93"/>
      <c r="O129" s="93"/>
      <c r="P129" s="93"/>
    </row>
    <row r="130" spans="2:16" ht="13.5" customHeight="1">
      <c r="B130" s="93"/>
      <c r="O130" s="93"/>
      <c r="P130" s="93"/>
    </row>
    <row r="131" spans="2:16" ht="13.5" customHeight="1">
      <c r="B131" s="93"/>
      <c r="O131" s="93"/>
      <c r="P131" s="93"/>
    </row>
    <row r="132" spans="2:16" ht="13.5" customHeight="1">
      <c r="B132" s="93"/>
      <c r="O132" s="93"/>
      <c r="P132" s="93"/>
    </row>
    <row r="133" spans="2:16" ht="13.5" customHeight="1">
      <c r="B133" s="93"/>
      <c r="O133" s="93"/>
      <c r="P133" s="93"/>
    </row>
    <row r="134" spans="2:16" ht="13.5" customHeight="1">
      <c r="B134" s="93"/>
      <c r="O134" s="93"/>
      <c r="P134" s="93"/>
    </row>
    <row r="135" spans="2:16" ht="13.5" customHeight="1">
      <c r="B135" s="93"/>
      <c r="O135" s="93"/>
      <c r="P135" s="93"/>
    </row>
    <row r="136" spans="2:16" ht="13.5" customHeight="1">
      <c r="B136" s="93"/>
      <c r="O136" s="93"/>
      <c r="P136" s="93"/>
    </row>
    <row r="137" spans="2:16" ht="13.5" customHeight="1">
      <c r="B137" s="93"/>
      <c r="O137" s="93"/>
      <c r="P137" s="93"/>
    </row>
    <row r="138" spans="2:16" ht="13.5" customHeight="1">
      <c r="B138" s="93"/>
      <c r="O138" s="93"/>
      <c r="P138" s="93"/>
    </row>
    <row r="139" spans="2:16" ht="13.5" customHeight="1">
      <c r="B139" s="93"/>
      <c r="O139" s="93"/>
      <c r="P139" s="93"/>
    </row>
    <row r="140" spans="2:16" ht="13.5" customHeight="1">
      <c r="B140" s="93"/>
      <c r="O140" s="93"/>
      <c r="P140" s="93"/>
    </row>
    <row r="141" spans="2:16" ht="13.5" customHeight="1">
      <c r="B141" s="93"/>
      <c r="O141" s="93"/>
      <c r="P141" s="93"/>
    </row>
    <row r="142" spans="2:16" ht="13.5" customHeight="1">
      <c r="B142" s="93"/>
      <c r="O142" s="93"/>
      <c r="P142" s="93"/>
    </row>
    <row r="143" spans="2:16" ht="13.5" customHeight="1">
      <c r="B143" s="93"/>
      <c r="O143" s="93"/>
      <c r="P143" s="93"/>
    </row>
    <row r="144" spans="2:16" ht="13.5" customHeight="1">
      <c r="B144" s="93"/>
      <c r="O144" s="93"/>
      <c r="P144" s="93"/>
    </row>
    <row r="145" spans="2:16" ht="13.5" customHeight="1">
      <c r="B145" s="93"/>
      <c r="O145" s="93"/>
      <c r="P145" s="93"/>
    </row>
    <row r="146" spans="2:16" ht="13.5" customHeight="1">
      <c r="B146" s="93"/>
      <c r="O146" s="93"/>
      <c r="P146" s="93"/>
    </row>
    <row r="147" spans="2:16" ht="13.5" customHeight="1">
      <c r="B147" s="93"/>
      <c r="O147" s="93"/>
      <c r="P147" s="93"/>
    </row>
    <row r="148" spans="2:16" ht="13.5" customHeight="1">
      <c r="B148" s="93"/>
      <c r="O148" s="93"/>
      <c r="P148" s="93"/>
    </row>
    <row r="149" spans="2:16" ht="13.5" customHeight="1">
      <c r="B149" s="93"/>
      <c r="O149" s="93"/>
      <c r="P149" s="93"/>
    </row>
    <row r="150" spans="2:16" ht="13.5" customHeight="1">
      <c r="B150" s="93"/>
      <c r="O150" s="93"/>
      <c r="P150" s="93"/>
    </row>
    <row r="151" spans="2:16" ht="13.5" customHeight="1">
      <c r="B151" s="93"/>
      <c r="O151" s="93"/>
      <c r="P151" s="93"/>
    </row>
    <row r="152" spans="2:16" ht="13.5" customHeight="1">
      <c r="B152" s="93"/>
      <c r="O152" s="93"/>
      <c r="P152" s="93"/>
    </row>
    <row r="153" spans="2:16" ht="13.5" customHeight="1">
      <c r="B153" s="93"/>
      <c r="O153" s="93"/>
      <c r="P153" s="93"/>
    </row>
    <row r="154" spans="2:16" ht="13.5" customHeight="1">
      <c r="B154" s="93"/>
      <c r="O154" s="93"/>
      <c r="P154" s="93"/>
    </row>
    <row r="155" spans="2:16" ht="13.5" customHeight="1">
      <c r="B155" s="93"/>
      <c r="O155" s="93"/>
      <c r="P155" s="93"/>
    </row>
    <row r="156" spans="2:16" ht="13.5" customHeight="1">
      <c r="B156" s="93"/>
      <c r="O156" s="93"/>
      <c r="P156" s="93"/>
    </row>
    <row r="157" spans="2:16" ht="13.5" customHeight="1">
      <c r="B157" s="93"/>
      <c r="O157" s="93"/>
      <c r="P157" s="93"/>
    </row>
    <row r="158" spans="2:16" ht="13.5" customHeight="1">
      <c r="B158" s="93"/>
      <c r="O158" s="93"/>
      <c r="P158" s="93"/>
    </row>
    <row r="159" spans="2:16" ht="13.5" customHeight="1">
      <c r="B159" s="93"/>
      <c r="O159" s="93"/>
      <c r="P159" s="93"/>
    </row>
    <row r="160" spans="2:16" ht="13.5" customHeight="1">
      <c r="B160" s="93"/>
      <c r="O160" s="93"/>
      <c r="P160" s="93"/>
    </row>
    <row r="161" spans="2:16" ht="13.5" customHeight="1">
      <c r="B161" s="93"/>
      <c r="O161" s="93"/>
      <c r="P161" s="93"/>
    </row>
    <row r="162" spans="2:16" ht="13.5" customHeight="1">
      <c r="B162" s="93"/>
      <c r="O162" s="93"/>
      <c r="P162" s="93"/>
    </row>
    <row r="163" spans="2:16" ht="13.5" customHeight="1">
      <c r="B163" s="93"/>
      <c r="O163" s="93"/>
      <c r="P163" s="93"/>
    </row>
    <row r="164" spans="2:16" ht="13.5" customHeight="1">
      <c r="B164" s="93"/>
      <c r="O164" s="93"/>
      <c r="P164" s="93"/>
    </row>
    <row r="165" spans="2:16" ht="13.5" customHeight="1">
      <c r="B165" s="93"/>
      <c r="O165" s="93"/>
      <c r="P165" s="93"/>
    </row>
    <row r="166" spans="2:16" ht="13.5" customHeight="1">
      <c r="B166" s="93"/>
      <c r="O166" s="93"/>
      <c r="P166" s="93"/>
    </row>
    <row r="167" spans="2:16" ht="13.5" customHeight="1">
      <c r="B167" s="93"/>
      <c r="O167" s="93"/>
      <c r="P167" s="93"/>
    </row>
    <row r="168" spans="2:16" ht="13.5" customHeight="1">
      <c r="B168" s="93"/>
      <c r="O168" s="93"/>
      <c r="P168" s="93"/>
    </row>
    <row r="169" spans="2:16" ht="13.5" customHeight="1">
      <c r="B169" s="93"/>
      <c r="O169" s="93"/>
      <c r="P169" s="93"/>
    </row>
    <row r="170" spans="2:16" ht="13.5" customHeight="1">
      <c r="B170" s="93"/>
      <c r="O170" s="93"/>
      <c r="P170" s="93"/>
    </row>
    <row r="171" spans="2:16" ht="13.5" customHeight="1">
      <c r="B171" s="93"/>
      <c r="O171" s="93"/>
      <c r="P171" s="93"/>
    </row>
    <row r="172" spans="2:16" ht="13.5" customHeight="1">
      <c r="B172" s="93"/>
      <c r="O172" s="93"/>
      <c r="P172" s="93"/>
    </row>
    <row r="173" spans="2:16" ht="13.5" customHeight="1">
      <c r="B173" s="93"/>
      <c r="O173" s="93"/>
      <c r="P173" s="93"/>
    </row>
    <row r="174" spans="2:16" ht="13.5" customHeight="1">
      <c r="B174" s="93"/>
      <c r="O174" s="93"/>
      <c r="P174" s="93"/>
    </row>
    <row r="175" spans="2:16" ht="13.5" customHeight="1">
      <c r="B175" s="93"/>
      <c r="O175" s="93"/>
      <c r="P175" s="93"/>
    </row>
    <row r="176" spans="2:16" ht="13.5" customHeight="1">
      <c r="B176" s="93"/>
      <c r="O176" s="93"/>
      <c r="P176" s="93"/>
    </row>
    <row r="177" spans="2:16" ht="13.5" customHeight="1">
      <c r="B177" s="93"/>
      <c r="O177" s="93"/>
      <c r="P177" s="93"/>
    </row>
    <row r="178" spans="2:16" ht="13.5" customHeight="1">
      <c r="B178" s="93"/>
      <c r="O178" s="93"/>
      <c r="P178" s="93"/>
    </row>
    <row r="179" spans="2:16" ht="13.5" customHeight="1">
      <c r="B179" s="93"/>
      <c r="O179" s="93"/>
      <c r="P179" s="93"/>
    </row>
    <row r="180" spans="2:16" ht="13.5" customHeight="1">
      <c r="B180" s="93"/>
      <c r="O180" s="93"/>
      <c r="P180" s="93"/>
    </row>
    <row r="181" spans="2:16" ht="13.5" customHeight="1">
      <c r="B181" s="93"/>
      <c r="O181" s="93"/>
      <c r="P181" s="93"/>
    </row>
    <row r="182" spans="2:16" ht="13.5" customHeight="1">
      <c r="B182" s="93"/>
      <c r="O182" s="93"/>
      <c r="P182" s="93"/>
    </row>
    <row r="183" spans="2:16" ht="13.5" customHeight="1">
      <c r="B183" s="93"/>
      <c r="O183" s="93"/>
      <c r="P183" s="93"/>
    </row>
    <row r="184" spans="2:16" ht="13.5" customHeight="1">
      <c r="B184" s="93"/>
      <c r="O184" s="93"/>
      <c r="P184" s="93"/>
    </row>
    <row r="185" spans="2:16" ht="13.5" customHeight="1">
      <c r="B185" s="93"/>
      <c r="O185" s="93"/>
      <c r="P185" s="93"/>
    </row>
    <row r="186" spans="2:16" ht="13.5" customHeight="1">
      <c r="B186" s="93"/>
      <c r="O186" s="93"/>
      <c r="P186" s="93"/>
    </row>
    <row r="187" spans="2:16" ht="13.5" customHeight="1">
      <c r="B187" s="93"/>
      <c r="O187" s="93"/>
      <c r="P187" s="93"/>
    </row>
    <row r="188" spans="2:16" ht="13.5" customHeight="1">
      <c r="B188" s="93"/>
      <c r="O188" s="93"/>
      <c r="P188" s="93"/>
    </row>
    <row r="189" spans="2:16" ht="13.5" customHeight="1">
      <c r="B189" s="93"/>
      <c r="O189" s="93"/>
      <c r="P189" s="93"/>
    </row>
    <row r="190" spans="2:16" ht="13.5" customHeight="1">
      <c r="B190" s="93"/>
      <c r="O190" s="93"/>
      <c r="P190" s="93"/>
    </row>
    <row r="191" spans="2:16" ht="13.5" customHeight="1">
      <c r="B191" s="93"/>
      <c r="O191" s="93"/>
      <c r="P191" s="93"/>
    </row>
    <row r="192" spans="2:16" ht="13.5" customHeight="1">
      <c r="B192" s="93"/>
      <c r="O192" s="93"/>
      <c r="P192" s="93"/>
    </row>
    <row r="193" spans="2:16" ht="13.5" customHeight="1">
      <c r="B193" s="93"/>
      <c r="O193" s="93"/>
      <c r="P193" s="93"/>
    </row>
    <row r="194" spans="2:16" ht="13.5" customHeight="1">
      <c r="B194" s="93"/>
      <c r="O194" s="93"/>
      <c r="P194" s="93"/>
    </row>
    <row r="195" spans="2:16" ht="13.5" customHeight="1">
      <c r="B195" s="93"/>
      <c r="O195" s="93"/>
      <c r="P195" s="93"/>
    </row>
    <row r="196" spans="2:16" ht="13.5" customHeight="1">
      <c r="B196" s="93"/>
      <c r="O196" s="93"/>
      <c r="P196" s="93"/>
    </row>
    <row r="197" spans="2:16" ht="13.5" customHeight="1">
      <c r="B197" s="93"/>
      <c r="O197" s="93"/>
      <c r="P197" s="93"/>
    </row>
    <row r="198" spans="2:16" ht="13.5" customHeight="1">
      <c r="B198" s="93"/>
      <c r="O198" s="93"/>
      <c r="P198" s="93"/>
    </row>
    <row r="199" spans="2:16" ht="13.5" customHeight="1">
      <c r="B199" s="93"/>
      <c r="O199" s="93"/>
      <c r="P199" s="93"/>
    </row>
    <row r="200" spans="2:16" ht="13.5" customHeight="1">
      <c r="B200" s="93"/>
      <c r="O200" s="93"/>
      <c r="P200" s="93"/>
    </row>
    <row r="201" spans="2:16" ht="13.5" customHeight="1">
      <c r="B201" s="93"/>
      <c r="O201" s="93"/>
      <c r="P201" s="93"/>
    </row>
    <row r="202" spans="2:16" ht="13.5" customHeight="1">
      <c r="B202" s="93"/>
      <c r="O202" s="93"/>
      <c r="P202" s="93"/>
    </row>
    <row r="203" spans="2:16" ht="13.5" customHeight="1">
      <c r="B203" s="93"/>
      <c r="O203" s="93"/>
      <c r="P203" s="93"/>
    </row>
    <row r="204" spans="2:16" ht="13.5" customHeight="1">
      <c r="B204" s="93"/>
      <c r="O204" s="93"/>
      <c r="P204" s="93"/>
    </row>
    <row r="205" spans="2:16" ht="13.5" customHeight="1">
      <c r="B205" s="93"/>
      <c r="O205" s="93"/>
      <c r="P205" s="93"/>
    </row>
    <row r="206" spans="2:16" ht="13.5" customHeight="1">
      <c r="B206" s="93"/>
      <c r="O206" s="93"/>
      <c r="P206" s="93"/>
    </row>
    <row r="207" spans="2:16" ht="13.5" customHeight="1">
      <c r="B207" s="93"/>
      <c r="O207" s="93"/>
      <c r="P207" s="93"/>
    </row>
    <row r="208" spans="2:16" ht="13.5" customHeight="1">
      <c r="B208" s="93"/>
      <c r="O208" s="93"/>
      <c r="P208" s="93"/>
    </row>
    <row r="209" spans="2:16" ht="13.5" customHeight="1">
      <c r="B209" s="93"/>
      <c r="O209" s="93"/>
      <c r="P209" s="93"/>
    </row>
    <row r="210" spans="2:16" ht="13.5" customHeight="1">
      <c r="B210" s="93"/>
      <c r="O210" s="93"/>
      <c r="P210" s="93"/>
    </row>
    <row r="211" spans="2:16" ht="13.5" customHeight="1">
      <c r="B211" s="93"/>
      <c r="O211" s="93"/>
      <c r="P211" s="93"/>
    </row>
    <row r="212" spans="2:16" ht="13.5" customHeight="1">
      <c r="B212" s="93"/>
      <c r="O212" s="93"/>
      <c r="P212" s="93"/>
    </row>
    <row r="213" spans="2:16" ht="13.5" customHeight="1">
      <c r="B213" s="93"/>
      <c r="O213" s="93"/>
      <c r="P213" s="93"/>
    </row>
    <row r="214" spans="2:16" ht="13.5" customHeight="1">
      <c r="B214" s="93"/>
      <c r="O214" s="93"/>
      <c r="P214" s="93"/>
    </row>
    <row r="215" spans="2:16" ht="13.5" customHeight="1">
      <c r="B215" s="93"/>
      <c r="O215" s="93"/>
      <c r="P215" s="93"/>
    </row>
    <row r="216" spans="2:16" ht="13.5" customHeight="1">
      <c r="B216" s="93"/>
      <c r="O216" s="93"/>
      <c r="P216" s="93"/>
    </row>
    <row r="217" spans="2:16" ht="13.5" customHeight="1">
      <c r="B217" s="93"/>
      <c r="O217" s="93"/>
      <c r="P217" s="93"/>
    </row>
    <row r="218" spans="2:16" ht="13.5" customHeight="1">
      <c r="B218" s="93"/>
      <c r="O218" s="93"/>
      <c r="P218" s="93"/>
    </row>
    <row r="219" spans="2:16" ht="13.5" customHeight="1">
      <c r="B219" s="93"/>
      <c r="O219" s="93"/>
      <c r="P219" s="93"/>
    </row>
    <row r="220" spans="2:16" ht="13.5" customHeight="1">
      <c r="B220" s="93"/>
      <c r="O220" s="93"/>
      <c r="P220" s="93"/>
    </row>
    <row r="221" spans="2:16" ht="13.5" customHeight="1">
      <c r="B221" s="93"/>
      <c r="O221" s="93"/>
      <c r="P221" s="93"/>
    </row>
    <row r="222" spans="2:16" ht="13.5" customHeight="1">
      <c r="B222" s="93"/>
      <c r="O222" s="93"/>
      <c r="P222" s="93"/>
    </row>
    <row r="223" spans="2:16" ht="13.5" customHeight="1">
      <c r="B223" s="93"/>
      <c r="O223" s="93"/>
      <c r="P223" s="93"/>
    </row>
    <row r="224" spans="2:16" ht="13.5" customHeight="1">
      <c r="B224" s="93"/>
      <c r="O224" s="93"/>
      <c r="P224" s="93"/>
    </row>
    <row r="225" spans="2:16" ht="13.5" customHeight="1">
      <c r="B225" s="93"/>
      <c r="O225" s="93"/>
      <c r="P225" s="93"/>
    </row>
    <row r="226" spans="2:16" ht="13.5" customHeight="1">
      <c r="B226" s="93"/>
      <c r="O226" s="93"/>
      <c r="P226" s="93"/>
    </row>
    <row r="227" spans="2:16" ht="13.5" customHeight="1">
      <c r="B227" s="93"/>
      <c r="O227" s="93"/>
      <c r="P227" s="93"/>
    </row>
    <row r="228" spans="2:16" ht="13.5" customHeight="1">
      <c r="B228" s="93"/>
      <c r="O228" s="93"/>
      <c r="P228" s="93"/>
    </row>
    <row r="229" spans="2:16" ht="13.5" customHeight="1">
      <c r="B229" s="93"/>
      <c r="O229" s="93"/>
      <c r="P229" s="93"/>
    </row>
    <row r="230" spans="2:16" ht="13.5" customHeight="1">
      <c r="B230" s="93"/>
      <c r="O230" s="93"/>
      <c r="P230" s="93"/>
    </row>
    <row r="231" spans="2:16" ht="13.5" customHeight="1">
      <c r="B231" s="93"/>
      <c r="O231" s="93"/>
      <c r="P231" s="93"/>
    </row>
    <row r="232" spans="2:16" ht="13.5" customHeight="1">
      <c r="B232" s="93"/>
      <c r="O232" s="93"/>
      <c r="P232" s="93"/>
    </row>
    <row r="233" spans="2:16" ht="13.5" customHeight="1">
      <c r="B233" s="93"/>
      <c r="O233" s="93"/>
      <c r="P233" s="93"/>
    </row>
    <row r="234" spans="2:16" ht="13.5" customHeight="1">
      <c r="B234" s="93"/>
      <c r="O234" s="93"/>
      <c r="P234" s="93"/>
    </row>
    <row r="235" spans="2:16" ht="13.5" customHeight="1">
      <c r="B235" s="93"/>
      <c r="O235" s="93"/>
      <c r="P235" s="93"/>
    </row>
    <row r="236" spans="2:16" ht="13.5" customHeight="1">
      <c r="B236" s="93"/>
      <c r="O236" s="93"/>
      <c r="P236" s="93"/>
    </row>
    <row r="237" spans="2:16" ht="13.5" customHeight="1">
      <c r="B237" s="93"/>
      <c r="O237" s="93"/>
      <c r="P237" s="93"/>
    </row>
    <row r="238" spans="2:16" ht="13.5" customHeight="1">
      <c r="B238" s="93"/>
      <c r="O238" s="93"/>
      <c r="P238" s="93"/>
    </row>
    <row r="239" spans="2:16" ht="13.5" customHeight="1">
      <c r="B239" s="93"/>
      <c r="O239" s="93"/>
      <c r="P239" s="93"/>
    </row>
    <row r="240" spans="2:16" ht="13.5" customHeight="1">
      <c r="B240" s="93"/>
      <c r="O240" s="93"/>
      <c r="P240" s="93"/>
    </row>
    <row r="241" spans="2:16" ht="13.5" customHeight="1">
      <c r="B241" s="93"/>
      <c r="O241" s="93"/>
      <c r="P241" s="93"/>
    </row>
    <row r="242" spans="2:16" ht="13.5" customHeight="1">
      <c r="B242" s="93"/>
      <c r="O242" s="93"/>
      <c r="P242" s="93"/>
    </row>
    <row r="243" spans="2:16" ht="13.5" customHeight="1">
      <c r="B243" s="93"/>
      <c r="O243" s="93"/>
      <c r="P243" s="93"/>
    </row>
    <row r="244" spans="2:16" ht="13.5" customHeight="1">
      <c r="B244" s="93"/>
      <c r="O244" s="93"/>
      <c r="P244" s="93"/>
    </row>
    <row r="245" spans="2:16" ht="13.5" customHeight="1">
      <c r="B245" s="93"/>
      <c r="O245" s="93"/>
      <c r="P245" s="93"/>
    </row>
    <row r="246" spans="2:16" ht="13.5" customHeight="1">
      <c r="B246" s="93"/>
      <c r="O246" s="93"/>
      <c r="P246" s="93"/>
    </row>
    <row r="247" spans="2:16" ht="13.5" customHeight="1">
      <c r="B247" s="93"/>
      <c r="O247" s="93"/>
      <c r="P247" s="93"/>
    </row>
    <row r="248" spans="2:16" ht="13.5" customHeight="1">
      <c r="B248" s="93"/>
      <c r="O248" s="93"/>
      <c r="P248" s="93"/>
    </row>
    <row r="249" spans="2:16" ht="13.5" customHeight="1">
      <c r="B249" s="93"/>
      <c r="O249" s="93"/>
      <c r="P249" s="93"/>
    </row>
    <row r="250" spans="2:16" ht="13.5" customHeight="1">
      <c r="B250" s="93"/>
      <c r="O250" s="93"/>
      <c r="P250" s="93"/>
    </row>
    <row r="251" spans="2:16" ht="13.5" customHeight="1">
      <c r="B251" s="93"/>
      <c r="O251" s="93"/>
      <c r="P251" s="93"/>
    </row>
    <row r="252" spans="2:16" ht="13.5" customHeight="1">
      <c r="B252" s="93"/>
      <c r="O252" s="93"/>
      <c r="P252" s="93"/>
    </row>
    <row r="253" spans="2:16" ht="13.5" customHeight="1">
      <c r="B253" s="93"/>
      <c r="O253" s="93"/>
      <c r="P253" s="93"/>
    </row>
    <row r="254" spans="2:16" ht="13.5" customHeight="1">
      <c r="B254" s="93"/>
      <c r="O254" s="93"/>
      <c r="P254" s="93"/>
    </row>
    <row r="255" spans="2:16" ht="13.5" customHeight="1">
      <c r="B255" s="93"/>
      <c r="O255" s="93"/>
      <c r="P255" s="93"/>
    </row>
    <row r="256" spans="2:16" ht="13.5" customHeight="1">
      <c r="B256" s="93"/>
      <c r="O256" s="93"/>
      <c r="P256" s="93"/>
    </row>
    <row r="257" spans="2:16" ht="13.5" customHeight="1">
      <c r="B257" s="93"/>
      <c r="O257" s="93"/>
      <c r="P257" s="93"/>
    </row>
    <row r="258" spans="2:16" ht="13.5" customHeight="1">
      <c r="B258" s="93"/>
      <c r="O258" s="93"/>
      <c r="P258" s="93"/>
    </row>
    <row r="259" spans="2:16" ht="13.5" customHeight="1">
      <c r="B259" s="93"/>
      <c r="O259" s="93"/>
      <c r="P259" s="93"/>
    </row>
    <row r="260" spans="2:16" ht="13.5" customHeight="1">
      <c r="B260" s="93"/>
      <c r="O260" s="93"/>
      <c r="P260" s="93"/>
    </row>
    <row r="261" spans="2:16" ht="13.5" customHeight="1">
      <c r="B261" s="93"/>
      <c r="O261" s="93"/>
      <c r="P261" s="93"/>
    </row>
    <row r="262" spans="2:16" ht="13.5" customHeight="1">
      <c r="B262" s="93"/>
      <c r="O262" s="93"/>
      <c r="P262" s="93"/>
    </row>
    <row r="263" spans="2:16" ht="13.5" customHeight="1">
      <c r="B263" s="93"/>
      <c r="O263" s="93"/>
      <c r="P263" s="93"/>
    </row>
    <row r="264" spans="2:16" ht="13.5" customHeight="1">
      <c r="B264" s="93"/>
      <c r="O264" s="93"/>
      <c r="P264" s="93"/>
    </row>
    <row r="265" spans="2:16" ht="13.5" customHeight="1">
      <c r="B265" s="93"/>
      <c r="O265" s="93"/>
      <c r="P265" s="93"/>
    </row>
    <row r="266" spans="2:16" ht="13.5" customHeight="1">
      <c r="B266" s="93"/>
      <c r="O266" s="93"/>
      <c r="P266" s="93"/>
    </row>
    <row r="267" spans="2:16" ht="13.5" customHeight="1">
      <c r="B267" s="93"/>
      <c r="O267" s="93"/>
      <c r="P267" s="93"/>
    </row>
    <row r="268" spans="2:16" ht="13.5" customHeight="1">
      <c r="B268" s="93"/>
      <c r="O268" s="93"/>
      <c r="P268" s="93"/>
    </row>
    <row r="269" spans="2:16" ht="13.5" customHeight="1">
      <c r="B269" s="93"/>
      <c r="O269" s="93"/>
      <c r="P269" s="93"/>
    </row>
    <row r="270" spans="2:16" ht="13.5" customHeight="1">
      <c r="B270" s="93"/>
      <c r="O270" s="93"/>
      <c r="P270" s="93"/>
    </row>
    <row r="271" spans="2:16" ht="13.5" customHeight="1">
      <c r="B271" s="93"/>
      <c r="O271" s="93"/>
      <c r="P271" s="93"/>
    </row>
    <row r="272" spans="2:16" ht="13.5" customHeight="1">
      <c r="B272" s="93"/>
      <c r="O272" s="93"/>
      <c r="P272" s="93"/>
    </row>
    <row r="273" spans="2:16" ht="13.5" customHeight="1">
      <c r="B273" s="93"/>
      <c r="O273" s="93"/>
      <c r="P273" s="93"/>
    </row>
    <row r="274" spans="2:16" ht="13.5" customHeight="1">
      <c r="B274" s="93"/>
      <c r="O274" s="93"/>
      <c r="P274" s="93"/>
    </row>
    <row r="275" spans="2:16" ht="13.5" customHeight="1">
      <c r="B275" s="93"/>
      <c r="O275" s="93"/>
      <c r="P275" s="93"/>
    </row>
    <row r="276" spans="2:16" ht="13.5" customHeight="1">
      <c r="B276" s="93"/>
      <c r="O276" s="93"/>
      <c r="P276" s="93"/>
    </row>
    <row r="277" spans="2:16" ht="13.5" customHeight="1">
      <c r="B277" s="93"/>
      <c r="O277" s="93"/>
      <c r="P277" s="93"/>
    </row>
    <row r="278" spans="2:16" ht="13.5" customHeight="1">
      <c r="B278" s="93"/>
      <c r="O278" s="93"/>
      <c r="P278" s="93"/>
    </row>
    <row r="279" spans="2:16" ht="13.5" customHeight="1">
      <c r="B279" s="93"/>
      <c r="O279" s="93"/>
      <c r="P279" s="93"/>
    </row>
    <row r="280" spans="2:16" ht="13.5" customHeight="1">
      <c r="B280" s="93"/>
      <c r="O280" s="93"/>
      <c r="P280" s="93"/>
    </row>
    <row r="281" spans="2:16" ht="13.5" customHeight="1">
      <c r="B281" s="93"/>
      <c r="O281" s="93"/>
      <c r="P281" s="93"/>
    </row>
    <row r="282" spans="2:16" ht="13.5" customHeight="1">
      <c r="B282" s="93"/>
      <c r="O282" s="93"/>
      <c r="P282" s="93"/>
    </row>
    <row r="283" spans="2:16" ht="13.5" customHeight="1">
      <c r="B283" s="93"/>
      <c r="O283" s="93"/>
      <c r="P283" s="93"/>
    </row>
    <row r="284" spans="2:16" ht="13.5" customHeight="1">
      <c r="B284" s="93"/>
      <c r="O284" s="93"/>
      <c r="P284" s="93"/>
    </row>
    <row r="285" spans="2:16" ht="13.5" customHeight="1">
      <c r="B285" s="93"/>
      <c r="O285" s="93"/>
      <c r="P285" s="93"/>
    </row>
    <row r="286" spans="2:16" ht="13.5" customHeight="1">
      <c r="B286" s="93"/>
      <c r="O286" s="93"/>
      <c r="P286" s="93"/>
    </row>
    <row r="287" spans="2:16" ht="13.5" customHeight="1">
      <c r="B287" s="93"/>
      <c r="O287" s="93"/>
      <c r="P287" s="93"/>
    </row>
    <row r="288" spans="2:16" ht="13.5" customHeight="1">
      <c r="B288" s="93"/>
      <c r="O288" s="93"/>
      <c r="P288" s="93"/>
    </row>
    <row r="289" spans="2:16" ht="13.5" customHeight="1">
      <c r="B289" s="93"/>
      <c r="O289" s="93"/>
      <c r="P289" s="93"/>
    </row>
    <row r="290" spans="2:16" ht="13.5" customHeight="1">
      <c r="B290" s="93"/>
      <c r="O290" s="93"/>
      <c r="P290" s="93"/>
    </row>
    <row r="291" spans="2:16" ht="13.5" customHeight="1">
      <c r="B291" s="93"/>
      <c r="O291" s="93"/>
      <c r="P291" s="93"/>
    </row>
    <row r="292" spans="2:16" ht="13.5" customHeight="1">
      <c r="B292" s="93"/>
      <c r="O292" s="93"/>
      <c r="P292" s="93"/>
    </row>
    <row r="293" spans="2:16" ht="13.5" customHeight="1">
      <c r="B293" s="93"/>
      <c r="O293" s="93"/>
      <c r="P293" s="93"/>
    </row>
    <row r="294" spans="2:16" ht="13.5" customHeight="1">
      <c r="B294" s="93"/>
      <c r="O294" s="93"/>
      <c r="P294" s="93"/>
    </row>
    <row r="295" spans="2:16" ht="13.5" customHeight="1">
      <c r="B295" s="93"/>
      <c r="O295" s="93"/>
      <c r="P295" s="93"/>
    </row>
    <row r="296" spans="2:16" ht="13.5" customHeight="1">
      <c r="B296" s="93"/>
      <c r="O296" s="93"/>
      <c r="P296" s="93"/>
    </row>
    <row r="297" spans="2:16" ht="13.5" customHeight="1">
      <c r="B297" s="93"/>
      <c r="O297" s="93"/>
      <c r="P297" s="93"/>
    </row>
    <row r="298" spans="2:16" ht="13.5" customHeight="1">
      <c r="B298" s="93"/>
      <c r="O298" s="93"/>
      <c r="P298" s="93"/>
    </row>
    <row r="299" spans="2:16" ht="13.5" customHeight="1">
      <c r="B299" s="93"/>
      <c r="O299" s="93"/>
      <c r="P299" s="93"/>
    </row>
    <row r="300" spans="2:16" ht="13.5" customHeight="1">
      <c r="B300" s="93"/>
      <c r="O300" s="93"/>
      <c r="P300" s="93"/>
    </row>
    <row r="301" spans="2:16" ht="13.5" customHeight="1">
      <c r="B301" s="93"/>
      <c r="O301" s="93"/>
      <c r="P301" s="93"/>
    </row>
    <row r="302" spans="2:16" ht="13.5" customHeight="1">
      <c r="B302" s="93"/>
      <c r="O302" s="93"/>
      <c r="P302" s="93"/>
    </row>
    <row r="303" spans="2:16" ht="13.5" customHeight="1">
      <c r="B303" s="93"/>
      <c r="O303" s="93"/>
      <c r="P303" s="93"/>
    </row>
    <row r="304" spans="2:16" ht="13.5" customHeight="1">
      <c r="B304" s="93"/>
      <c r="O304" s="93"/>
      <c r="P304" s="93"/>
    </row>
    <row r="305" spans="2:16" ht="13.5" customHeight="1">
      <c r="B305" s="93"/>
      <c r="O305" s="93"/>
      <c r="P305" s="93"/>
    </row>
    <row r="306" spans="2:16" ht="13.5" customHeight="1">
      <c r="B306" s="93"/>
      <c r="O306" s="93"/>
      <c r="P306" s="93"/>
    </row>
    <row r="307" spans="2:16" ht="13.5" customHeight="1">
      <c r="B307" s="93"/>
      <c r="O307" s="93"/>
      <c r="P307" s="93"/>
    </row>
    <row r="308" spans="2:16" ht="13.5" customHeight="1">
      <c r="B308" s="93"/>
      <c r="O308" s="93"/>
      <c r="P308" s="93"/>
    </row>
    <row r="309" spans="2:16" ht="13.5" customHeight="1">
      <c r="B309" s="93"/>
      <c r="O309" s="93"/>
      <c r="P309" s="93"/>
    </row>
    <row r="310" spans="2:16" ht="13.5" customHeight="1">
      <c r="B310" s="93"/>
      <c r="O310" s="93"/>
      <c r="P310" s="93"/>
    </row>
    <row r="311" spans="2:16" ht="13.5" customHeight="1">
      <c r="B311" s="93"/>
      <c r="O311" s="93"/>
      <c r="P311" s="93"/>
    </row>
    <row r="312" spans="2:16" ht="13.5" customHeight="1">
      <c r="B312" s="93"/>
      <c r="O312" s="93"/>
      <c r="P312" s="93"/>
    </row>
    <row r="313" spans="2:16" ht="13.5" customHeight="1">
      <c r="B313" s="93"/>
      <c r="O313" s="93"/>
      <c r="P313" s="93"/>
    </row>
    <row r="314" spans="2:16" ht="13.5" customHeight="1">
      <c r="B314" s="93"/>
      <c r="O314" s="93"/>
      <c r="P314" s="93"/>
    </row>
    <row r="315" spans="2:16" ht="13.5" customHeight="1">
      <c r="B315" s="93"/>
      <c r="O315" s="93"/>
      <c r="P315" s="93"/>
    </row>
    <row r="316" spans="2:16" ht="13.5" customHeight="1">
      <c r="B316" s="93"/>
      <c r="O316" s="93"/>
      <c r="P316" s="93"/>
    </row>
    <row r="317" spans="2:16" ht="13.5" customHeight="1">
      <c r="B317" s="93"/>
      <c r="O317" s="93"/>
      <c r="P317" s="93"/>
    </row>
    <row r="318" spans="2:16" ht="13.5" customHeight="1">
      <c r="B318" s="93"/>
      <c r="O318" s="93"/>
      <c r="P318" s="93"/>
    </row>
    <row r="319" spans="2:16" ht="13.5" customHeight="1">
      <c r="B319" s="93"/>
      <c r="O319" s="93"/>
      <c r="P319" s="93"/>
    </row>
    <row r="320" spans="2:16" ht="13.5" customHeight="1">
      <c r="B320" s="93"/>
      <c r="O320" s="93"/>
      <c r="P320" s="93"/>
    </row>
    <row r="321" spans="2:16" ht="13.5" customHeight="1">
      <c r="B321" s="93"/>
      <c r="O321" s="93"/>
      <c r="P321" s="93"/>
    </row>
    <row r="322" spans="2:16" ht="13.5" customHeight="1">
      <c r="B322" s="93"/>
      <c r="O322" s="93"/>
      <c r="P322" s="93"/>
    </row>
    <row r="323" spans="2:16" ht="13.5" customHeight="1">
      <c r="B323" s="93"/>
      <c r="O323" s="93"/>
      <c r="P323" s="93"/>
    </row>
    <row r="324" spans="2:16" ht="13.5" customHeight="1">
      <c r="B324" s="93"/>
      <c r="O324" s="93"/>
      <c r="P324" s="93"/>
    </row>
    <row r="325" spans="2:16" ht="13.5" customHeight="1">
      <c r="B325" s="93"/>
      <c r="O325" s="93"/>
      <c r="P325" s="93"/>
    </row>
    <row r="326" spans="2:16" ht="13.5" customHeight="1">
      <c r="B326" s="93"/>
      <c r="O326" s="93"/>
      <c r="P326" s="93"/>
    </row>
    <row r="327" spans="2:16" ht="13.5" customHeight="1">
      <c r="B327" s="93"/>
      <c r="O327" s="93"/>
      <c r="P327" s="93"/>
    </row>
    <row r="328" spans="2:16" ht="13.5" customHeight="1">
      <c r="B328" s="93"/>
      <c r="O328" s="93"/>
      <c r="P328" s="93"/>
    </row>
    <row r="329" spans="2:16" ht="13.5" customHeight="1">
      <c r="B329" s="93"/>
      <c r="O329" s="93"/>
      <c r="P329" s="93"/>
    </row>
    <row r="330" spans="2:16" ht="13.5" customHeight="1">
      <c r="B330" s="93"/>
      <c r="O330" s="93"/>
      <c r="P330" s="93"/>
    </row>
    <row r="331" spans="2:16" ht="13.5" customHeight="1">
      <c r="B331" s="93"/>
      <c r="O331" s="93"/>
      <c r="P331" s="93"/>
    </row>
    <row r="332" spans="2:16" ht="13.5" customHeight="1">
      <c r="B332" s="93"/>
      <c r="O332" s="93"/>
      <c r="P332" s="93"/>
    </row>
    <row r="333" spans="2:16" ht="13.5" customHeight="1">
      <c r="B333" s="93"/>
      <c r="O333" s="93"/>
      <c r="P333" s="93"/>
    </row>
    <row r="334" spans="2:16" ht="13.5" customHeight="1">
      <c r="B334" s="93"/>
      <c r="O334" s="93"/>
      <c r="P334" s="93"/>
    </row>
    <row r="335" spans="2:16" ht="13.5" customHeight="1">
      <c r="B335" s="93"/>
      <c r="O335" s="93"/>
      <c r="P335" s="93"/>
    </row>
    <row r="336" spans="2:16" ht="13.5" customHeight="1">
      <c r="B336" s="93"/>
      <c r="O336" s="93"/>
      <c r="P336" s="93"/>
    </row>
    <row r="337" spans="2:16" ht="13.5" customHeight="1">
      <c r="B337" s="93"/>
      <c r="O337" s="93"/>
      <c r="P337" s="93"/>
    </row>
    <row r="338" spans="2:16" ht="13.5" customHeight="1">
      <c r="B338" s="93"/>
      <c r="O338" s="93"/>
      <c r="P338" s="93"/>
    </row>
    <row r="339" spans="2:16" ht="13.5" customHeight="1">
      <c r="B339" s="93"/>
      <c r="O339" s="93"/>
      <c r="P339" s="93"/>
    </row>
    <row r="340" spans="2:16" ht="13.5" customHeight="1">
      <c r="B340" s="93"/>
      <c r="O340" s="93"/>
      <c r="P340" s="93"/>
    </row>
    <row r="341" spans="2:16" ht="13.5" customHeight="1">
      <c r="B341" s="93"/>
      <c r="O341" s="93"/>
      <c r="P341" s="93"/>
    </row>
    <row r="342" spans="2:16" ht="13.5" customHeight="1">
      <c r="B342" s="93"/>
      <c r="O342" s="93"/>
      <c r="P342" s="93"/>
    </row>
    <row r="343" spans="2:16" ht="13.5" customHeight="1">
      <c r="B343" s="93"/>
      <c r="O343" s="93"/>
      <c r="P343" s="93"/>
    </row>
    <row r="344" spans="2:16" ht="13.5" customHeight="1">
      <c r="B344" s="93"/>
      <c r="O344" s="93"/>
      <c r="P344" s="93"/>
    </row>
    <row r="345" spans="2:16" ht="13.5" customHeight="1">
      <c r="B345" s="93"/>
      <c r="O345" s="93"/>
      <c r="P345" s="93"/>
    </row>
    <row r="346" spans="2:16" ht="13.5" customHeight="1">
      <c r="B346" s="93"/>
      <c r="O346" s="93"/>
      <c r="P346" s="93"/>
    </row>
    <row r="347" spans="2:16" ht="13.5" customHeight="1">
      <c r="B347" s="93"/>
      <c r="O347" s="93"/>
      <c r="P347" s="93"/>
    </row>
    <row r="348" spans="2:16" ht="13.5" customHeight="1">
      <c r="B348" s="93"/>
      <c r="O348" s="93"/>
      <c r="P348" s="93"/>
    </row>
    <row r="349" spans="2:16" ht="13.5" customHeight="1">
      <c r="B349" s="93"/>
      <c r="O349" s="93"/>
      <c r="P349" s="93"/>
    </row>
    <row r="350" spans="2:16" ht="13.5" customHeight="1">
      <c r="B350" s="93"/>
      <c r="O350" s="93"/>
      <c r="P350" s="93"/>
    </row>
    <row r="351" spans="2:16" ht="13.5" customHeight="1">
      <c r="B351" s="93"/>
      <c r="O351" s="93"/>
      <c r="P351" s="93"/>
    </row>
    <row r="352" spans="2:16" ht="13.5" customHeight="1">
      <c r="B352" s="93"/>
      <c r="O352" s="93"/>
      <c r="P352" s="93"/>
    </row>
    <row r="353" spans="2:16" ht="13.5" customHeight="1">
      <c r="B353" s="93"/>
      <c r="O353" s="93"/>
      <c r="P353" s="93"/>
    </row>
    <row r="354" spans="2:16" ht="13.5" customHeight="1">
      <c r="B354" s="93"/>
      <c r="O354" s="93"/>
      <c r="P354" s="93"/>
    </row>
    <row r="355" spans="2:16" ht="13.5" customHeight="1">
      <c r="B355" s="93"/>
      <c r="O355" s="93"/>
      <c r="P355" s="93"/>
    </row>
    <row r="356" spans="2:16" ht="13.5" customHeight="1">
      <c r="B356" s="93"/>
      <c r="O356" s="93"/>
      <c r="P356" s="93"/>
    </row>
    <row r="357" spans="2:16" ht="13.5" customHeight="1">
      <c r="B357" s="93"/>
      <c r="O357" s="93"/>
      <c r="P357" s="93"/>
    </row>
    <row r="358" spans="2:16" ht="13.5" customHeight="1">
      <c r="B358" s="93"/>
      <c r="O358" s="93"/>
      <c r="P358" s="93"/>
    </row>
    <row r="359" spans="2:16" ht="13.5" customHeight="1">
      <c r="B359" s="93"/>
      <c r="O359" s="93"/>
      <c r="P359" s="93"/>
    </row>
    <row r="360" spans="2:16" ht="13.5" customHeight="1">
      <c r="B360" s="93"/>
      <c r="O360" s="93"/>
      <c r="P360" s="93"/>
    </row>
    <row r="361" spans="2:16" ht="13.5" customHeight="1">
      <c r="B361" s="93"/>
      <c r="O361" s="93"/>
      <c r="P361" s="93"/>
    </row>
    <row r="362" spans="2:16" ht="13.5" customHeight="1">
      <c r="B362" s="93"/>
      <c r="O362" s="93"/>
      <c r="P362" s="93"/>
    </row>
    <row r="363" spans="2:16" ht="13.5" customHeight="1">
      <c r="B363" s="93"/>
      <c r="O363" s="93"/>
      <c r="P363" s="93"/>
    </row>
    <row r="364" spans="2:16" ht="13.5" customHeight="1">
      <c r="B364" s="93"/>
      <c r="O364" s="93"/>
      <c r="P364" s="93"/>
    </row>
    <row r="365" spans="2:16" ht="13.5" customHeight="1">
      <c r="B365" s="93"/>
      <c r="O365" s="93"/>
      <c r="P365" s="93"/>
    </row>
    <row r="366" spans="2:16" ht="13.5" customHeight="1">
      <c r="B366" s="93"/>
      <c r="O366" s="93"/>
      <c r="P366" s="93"/>
    </row>
    <row r="367" spans="2:16" ht="13.5" customHeight="1">
      <c r="B367" s="93"/>
      <c r="O367" s="93"/>
      <c r="P367" s="93"/>
    </row>
    <row r="368" spans="2:16" ht="13.5" customHeight="1">
      <c r="B368" s="93"/>
      <c r="O368" s="93"/>
      <c r="P368" s="93"/>
    </row>
    <row r="369" spans="2:16" ht="13.5" customHeight="1">
      <c r="B369" s="93"/>
      <c r="O369" s="93"/>
      <c r="P369" s="93"/>
    </row>
    <row r="370" spans="2:16" ht="13.5" customHeight="1">
      <c r="B370" s="93"/>
      <c r="O370" s="93"/>
      <c r="P370" s="93"/>
    </row>
    <row r="371" spans="2:16" ht="13.5" customHeight="1">
      <c r="B371" s="93"/>
      <c r="O371" s="93"/>
      <c r="P371" s="93"/>
    </row>
    <row r="372" spans="2:16" ht="13.5" customHeight="1">
      <c r="B372" s="93"/>
      <c r="O372" s="93"/>
      <c r="P372" s="93"/>
    </row>
    <row r="373" spans="2:16" ht="13.5" customHeight="1">
      <c r="B373" s="93"/>
      <c r="O373" s="93"/>
      <c r="P373" s="93"/>
    </row>
    <row r="374" spans="2:16" ht="13.5" customHeight="1">
      <c r="B374" s="93"/>
      <c r="O374" s="93"/>
      <c r="P374" s="93"/>
    </row>
    <row r="375" spans="2:16" ht="13.5" customHeight="1">
      <c r="B375" s="93"/>
      <c r="O375" s="93"/>
      <c r="P375" s="93"/>
    </row>
    <row r="376" spans="2:16" ht="13.5" customHeight="1">
      <c r="B376" s="93"/>
      <c r="O376" s="93"/>
      <c r="P376" s="93"/>
    </row>
    <row r="377" spans="2:16" ht="13.5" customHeight="1">
      <c r="B377" s="93"/>
      <c r="O377" s="93"/>
      <c r="P377" s="93"/>
    </row>
    <row r="378" spans="2:16" ht="13.5" customHeight="1">
      <c r="B378" s="93"/>
      <c r="O378" s="93"/>
      <c r="P378" s="93"/>
    </row>
    <row r="379" spans="2:16" ht="13.5" customHeight="1">
      <c r="B379" s="93"/>
      <c r="O379" s="93"/>
      <c r="P379" s="93"/>
    </row>
    <row r="380" spans="2:16" ht="13.5" customHeight="1">
      <c r="B380" s="93"/>
      <c r="O380" s="93"/>
      <c r="P380" s="93"/>
    </row>
    <row r="381" spans="2:16" ht="13.5" customHeight="1">
      <c r="B381" s="93"/>
      <c r="O381" s="93"/>
      <c r="P381" s="93"/>
    </row>
    <row r="382" spans="2:16" ht="13.5" customHeight="1">
      <c r="B382" s="93"/>
      <c r="O382" s="93"/>
      <c r="P382" s="93"/>
    </row>
    <row r="383" spans="2:16" ht="13.5" customHeight="1">
      <c r="B383" s="93"/>
      <c r="O383" s="93"/>
      <c r="P383" s="93"/>
    </row>
    <row r="384" spans="2:16" ht="13.5" customHeight="1">
      <c r="B384" s="93"/>
      <c r="O384" s="93"/>
      <c r="P384" s="93"/>
    </row>
    <row r="385" spans="2:16" ht="13.5" customHeight="1">
      <c r="B385" s="93"/>
      <c r="O385" s="93"/>
      <c r="P385" s="93"/>
    </row>
    <row r="386" spans="2:16" ht="13.5" customHeight="1">
      <c r="B386" s="93"/>
      <c r="O386" s="93"/>
      <c r="P386" s="93"/>
    </row>
    <row r="387" spans="2:16" ht="13.5" customHeight="1">
      <c r="B387" s="93"/>
      <c r="O387" s="93"/>
      <c r="P387" s="93"/>
    </row>
    <row r="388" spans="2:16" ht="13.5" customHeight="1">
      <c r="B388" s="93"/>
      <c r="O388" s="93"/>
      <c r="P388" s="93"/>
    </row>
    <row r="389" spans="2:16" ht="13.5" customHeight="1">
      <c r="B389" s="93"/>
      <c r="O389" s="93"/>
      <c r="P389" s="93"/>
    </row>
    <row r="390" spans="2:16" ht="13.5" customHeight="1">
      <c r="B390" s="93"/>
      <c r="O390" s="93"/>
      <c r="P390" s="93"/>
    </row>
    <row r="391" spans="2:16" ht="13.5" customHeight="1">
      <c r="B391" s="93"/>
      <c r="O391" s="93"/>
      <c r="P391" s="93"/>
    </row>
    <row r="392" spans="2:16" ht="13.5" customHeight="1">
      <c r="B392" s="93"/>
      <c r="O392" s="93"/>
      <c r="P392" s="93"/>
    </row>
    <row r="393" spans="2:16" ht="13.5" customHeight="1">
      <c r="B393" s="93"/>
      <c r="O393" s="93"/>
      <c r="P393" s="93"/>
    </row>
    <row r="394" spans="2:16" ht="13.5" customHeight="1">
      <c r="B394" s="93"/>
      <c r="O394" s="93"/>
      <c r="P394" s="93"/>
    </row>
    <row r="395" spans="2:16" ht="13.5" customHeight="1">
      <c r="B395" s="93"/>
      <c r="O395" s="93"/>
      <c r="P395" s="93"/>
    </row>
    <row r="396" spans="2:16" ht="13.5" customHeight="1">
      <c r="B396" s="93"/>
      <c r="O396" s="93"/>
      <c r="P396" s="93"/>
    </row>
    <row r="397" spans="2:16" ht="13.5" customHeight="1">
      <c r="B397" s="93"/>
      <c r="O397" s="93"/>
      <c r="P397" s="93"/>
    </row>
    <row r="398" spans="2:16" ht="13.5" customHeight="1">
      <c r="B398" s="93"/>
      <c r="O398" s="93"/>
      <c r="P398" s="93"/>
    </row>
    <row r="399" spans="2:16" ht="13.5" customHeight="1">
      <c r="B399" s="93"/>
      <c r="O399" s="93"/>
      <c r="P399" s="93"/>
    </row>
    <row r="400" spans="2:16" ht="13.5" customHeight="1">
      <c r="B400" s="93"/>
      <c r="O400" s="93"/>
      <c r="P400" s="93"/>
    </row>
    <row r="401" spans="2:16" ht="13.5" customHeight="1">
      <c r="B401" s="93"/>
      <c r="O401" s="93"/>
      <c r="P401" s="93"/>
    </row>
    <row r="402" spans="2:16" ht="13.5" customHeight="1">
      <c r="B402" s="93"/>
      <c r="O402" s="93"/>
      <c r="P402" s="93"/>
    </row>
    <row r="403" spans="2:16" ht="13.5" customHeight="1">
      <c r="B403" s="93"/>
      <c r="O403" s="93"/>
      <c r="P403" s="93"/>
    </row>
    <row r="404" spans="2:16" ht="13.5" customHeight="1">
      <c r="B404" s="93"/>
      <c r="O404" s="93"/>
      <c r="P404" s="93"/>
    </row>
    <row r="405" spans="2:16" ht="13.5" customHeight="1">
      <c r="B405" s="93"/>
      <c r="O405" s="93"/>
      <c r="P405" s="93"/>
    </row>
    <row r="406" spans="2:16" ht="13.5" customHeight="1">
      <c r="B406" s="93"/>
      <c r="O406" s="93"/>
      <c r="P406" s="93"/>
    </row>
    <row r="407" spans="2:16" ht="13.5" customHeight="1">
      <c r="B407" s="93"/>
      <c r="O407" s="93"/>
      <c r="P407" s="93"/>
    </row>
    <row r="408" spans="2:16" ht="13.5" customHeight="1">
      <c r="B408" s="93"/>
      <c r="O408" s="93"/>
      <c r="P408" s="93"/>
    </row>
    <row r="409" spans="2:16" ht="13.5" customHeight="1">
      <c r="B409" s="93"/>
      <c r="O409" s="93"/>
      <c r="P409" s="93"/>
    </row>
    <row r="410" spans="2:16" ht="13.5" customHeight="1">
      <c r="B410" s="93"/>
      <c r="O410" s="93"/>
      <c r="P410" s="93"/>
    </row>
    <row r="411" spans="2:16" ht="13.5" customHeight="1">
      <c r="B411" s="93"/>
      <c r="O411" s="93"/>
      <c r="P411" s="93"/>
    </row>
    <row r="412" spans="2:16" ht="13.5" customHeight="1">
      <c r="B412" s="93"/>
      <c r="O412" s="93"/>
      <c r="P412" s="93"/>
    </row>
    <row r="413" spans="2:16" ht="13.5" customHeight="1">
      <c r="B413" s="93"/>
      <c r="O413" s="93"/>
      <c r="P413" s="93"/>
    </row>
    <row r="414" spans="2:16" ht="13.5" customHeight="1">
      <c r="B414" s="93"/>
      <c r="O414" s="93"/>
      <c r="P414" s="93"/>
    </row>
    <row r="415" spans="2:16" ht="13.5" customHeight="1">
      <c r="B415" s="93"/>
      <c r="O415" s="93"/>
      <c r="P415" s="93"/>
    </row>
    <row r="416" spans="2:16" ht="13.5" customHeight="1">
      <c r="B416" s="93"/>
      <c r="O416" s="93"/>
      <c r="P416" s="93"/>
    </row>
    <row r="417" spans="2:16" ht="13.5" customHeight="1">
      <c r="B417" s="93"/>
      <c r="O417" s="93"/>
      <c r="P417" s="93"/>
    </row>
    <row r="418" spans="2:16" ht="13.5" customHeight="1">
      <c r="B418" s="93"/>
      <c r="O418" s="93"/>
      <c r="P418" s="93"/>
    </row>
    <row r="419" spans="2:16" ht="13.5" customHeight="1">
      <c r="B419" s="93"/>
      <c r="O419" s="93"/>
      <c r="P419" s="93"/>
    </row>
    <row r="420" spans="2:16" ht="13.5" customHeight="1">
      <c r="B420" s="93"/>
      <c r="O420" s="93"/>
      <c r="P420" s="93"/>
    </row>
    <row r="421" spans="2:16" ht="13.5" customHeight="1">
      <c r="B421" s="93"/>
      <c r="O421" s="93"/>
      <c r="P421" s="93"/>
    </row>
    <row r="422" spans="2:16" ht="13.5" customHeight="1">
      <c r="B422" s="93"/>
      <c r="O422" s="93"/>
      <c r="P422" s="93"/>
    </row>
    <row r="423" spans="2:16" ht="13.5" customHeight="1">
      <c r="B423" s="93"/>
      <c r="O423" s="93"/>
      <c r="P423" s="93"/>
    </row>
    <row r="424" spans="2:16" ht="13.5" customHeight="1">
      <c r="B424" s="93"/>
      <c r="O424" s="93"/>
      <c r="P424" s="93"/>
    </row>
    <row r="425" spans="2:16" ht="13.5" customHeight="1">
      <c r="B425" s="93"/>
      <c r="O425" s="93"/>
      <c r="P425" s="93"/>
    </row>
    <row r="426" spans="2:16" ht="13.5" customHeight="1">
      <c r="B426" s="93"/>
      <c r="O426" s="93"/>
      <c r="P426" s="93"/>
    </row>
    <row r="427" spans="2:16" ht="13.5" customHeight="1">
      <c r="B427" s="93"/>
      <c r="O427" s="93"/>
      <c r="P427" s="93"/>
    </row>
    <row r="428" spans="2:16" ht="13.5" customHeight="1">
      <c r="B428" s="93"/>
      <c r="O428" s="93"/>
      <c r="P428" s="93"/>
    </row>
    <row r="429" spans="2:16" ht="13.5" customHeight="1">
      <c r="B429" s="93"/>
      <c r="O429" s="93"/>
      <c r="P429" s="93"/>
    </row>
    <row r="430" spans="2:16" ht="13.5" customHeight="1">
      <c r="B430" s="93"/>
      <c r="O430" s="93"/>
      <c r="P430" s="93"/>
    </row>
    <row r="431" spans="2:16" ht="13.5" customHeight="1">
      <c r="B431" s="93"/>
      <c r="O431" s="93"/>
      <c r="P431" s="93"/>
    </row>
    <row r="432" spans="2:16" ht="13.5" customHeight="1">
      <c r="B432" s="93"/>
      <c r="O432" s="93"/>
      <c r="P432" s="93"/>
    </row>
    <row r="433" spans="2:16" ht="13.5" customHeight="1">
      <c r="B433" s="93"/>
      <c r="O433" s="93"/>
      <c r="P433" s="93"/>
    </row>
    <row r="434" spans="2:16" ht="13.5" customHeight="1">
      <c r="B434" s="93"/>
      <c r="O434" s="93"/>
      <c r="P434" s="93"/>
    </row>
    <row r="435" spans="2:16" ht="13.5" customHeight="1">
      <c r="B435" s="93"/>
      <c r="O435" s="93"/>
      <c r="P435" s="93"/>
    </row>
    <row r="436" spans="2:16" ht="13.5" customHeight="1">
      <c r="B436" s="93"/>
      <c r="O436" s="93"/>
      <c r="P436" s="93"/>
    </row>
    <row r="437" spans="2:16" ht="13.5" customHeight="1">
      <c r="B437" s="93"/>
      <c r="O437" s="93"/>
      <c r="P437" s="93"/>
    </row>
    <row r="438" spans="2:16" ht="13.5" customHeight="1">
      <c r="B438" s="93"/>
      <c r="O438" s="93"/>
      <c r="P438" s="93"/>
    </row>
    <row r="439" spans="2:16" ht="13.5" customHeight="1">
      <c r="B439" s="93"/>
      <c r="O439" s="93"/>
      <c r="P439" s="93"/>
    </row>
    <row r="440" spans="2:16" ht="13.5" customHeight="1">
      <c r="B440" s="93"/>
      <c r="O440" s="93"/>
      <c r="P440" s="93"/>
    </row>
    <row r="441" spans="2:16" ht="13.5" customHeight="1">
      <c r="B441" s="93"/>
      <c r="O441" s="93"/>
      <c r="P441" s="93"/>
    </row>
    <row r="442" spans="2:16" ht="13.5" customHeight="1">
      <c r="B442" s="93"/>
      <c r="O442" s="93"/>
      <c r="P442" s="93"/>
    </row>
    <row r="443" spans="2:16" ht="13.5" customHeight="1">
      <c r="B443" s="93"/>
      <c r="O443" s="93"/>
      <c r="P443" s="93"/>
    </row>
    <row r="444" spans="2:16" ht="13.5" customHeight="1">
      <c r="B444" s="93"/>
      <c r="O444" s="93"/>
      <c r="P444" s="93"/>
    </row>
    <row r="445" spans="2:16" ht="13.5" customHeight="1">
      <c r="B445" s="93"/>
      <c r="O445" s="93"/>
      <c r="P445" s="93"/>
    </row>
    <row r="446" spans="2:16" ht="13.5" customHeight="1">
      <c r="B446" s="93"/>
      <c r="O446" s="93"/>
      <c r="P446" s="93"/>
    </row>
    <row r="447" spans="2:16" ht="13.5" customHeight="1">
      <c r="B447" s="93"/>
      <c r="O447" s="93"/>
      <c r="P447" s="93"/>
    </row>
    <row r="448" spans="2:16" ht="13.5" customHeight="1">
      <c r="B448" s="93"/>
      <c r="O448" s="93"/>
      <c r="P448" s="93"/>
    </row>
    <row r="449" spans="2:16" ht="13.5" customHeight="1">
      <c r="B449" s="93"/>
      <c r="O449" s="93"/>
      <c r="P449" s="93"/>
    </row>
    <row r="450" spans="2:16" ht="13.5" customHeight="1">
      <c r="B450" s="93"/>
      <c r="O450" s="93"/>
      <c r="P450" s="93"/>
    </row>
    <row r="451" spans="2:16" ht="13.5" customHeight="1">
      <c r="B451" s="93"/>
      <c r="O451" s="93"/>
      <c r="P451" s="93"/>
    </row>
    <row r="452" spans="2:16" ht="13.5" customHeight="1">
      <c r="B452" s="93"/>
      <c r="O452" s="93"/>
      <c r="P452" s="93"/>
    </row>
    <row r="453" spans="2:16" ht="13.5" customHeight="1">
      <c r="B453" s="93"/>
      <c r="O453" s="93"/>
      <c r="P453" s="93"/>
    </row>
    <row r="454" spans="2:16" ht="13.5" customHeight="1">
      <c r="B454" s="93"/>
      <c r="O454" s="93"/>
      <c r="P454" s="93"/>
    </row>
    <row r="455" spans="2:16" ht="13.5" customHeight="1">
      <c r="B455" s="93"/>
      <c r="O455" s="93"/>
      <c r="P455" s="93"/>
    </row>
    <row r="456" spans="2:16" ht="13.5" customHeight="1">
      <c r="B456" s="93"/>
      <c r="O456" s="93"/>
      <c r="P456" s="93"/>
    </row>
    <row r="457" spans="2:16" ht="13.5" customHeight="1">
      <c r="B457" s="93"/>
      <c r="O457" s="93"/>
      <c r="P457" s="93"/>
    </row>
    <row r="458" spans="2:16" ht="13.5" customHeight="1">
      <c r="B458" s="93"/>
      <c r="O458" s="93"/>
      <c r="P458" s="93"/>
    </row>
    <row r="459" spans="2:16" ht="13.5" customHeight="1">
      <c r="B459" s="93"/>
      <c r="O459" s="93"/>
      <c r="P459" s="93"/>
    </row>
    <row r="460" spans="2:16" ht="13.5" customHeight="1">
      <c r="B460" s="93"/>
      <c r="O460" s="93"/>
      <c r="P460" s="93"/>
    </row>
    <row r="461" spans="2:16" ht="13.5" customHeight="1">
      <c r="B461" s="93"/>
      <c r="O461" s="93"/>
      <c r="P461" s="93"/>
    </row>
    <row r="462" spans="2:16" ht="13.5" customHeight="1">
      <c r="B462" s="93"/>
      <c r="O462" s="93"/>
      <c r="P462" s="93"/>
    </row>
    <row r="463" spans="2:16" ht="13.5" customHeight="1">
      <c r="B463" s="93"/>
      <c r="O463" s="93"/>
      <c r="P463" s="93"/>
    </row>
    <row r="464" spans="2:16" ht="13.5" customHeight="1">
      <c r="B464" s="93"/>
      <c r="O464" s="93"/>
      <c r="P464" s="93"/>
    </row>
    <row r="465" spans="2:16" ht="13.5" customHeight="1">
      <c r="B465" s="93"/>
      <c r="O465" s="93"/>
      <c r="P465" s="93"/>
    </row>
    <row r="466" spans="2:16" ht="13.5" customHeight="1">
      <c r="B466" s="93"/>
      <c r="O466" s="93"/>
      <c r="P466" s="93"/>
    </row>
    <row r="467" spans="2:16" ht="13.5" customHeight="1">
      <c r="B467" s="93"/>
      <c r="O467" s="93"/>
      <c r="P467" s="93"/>
    </row>
    <row r="468" spans="2:16" ht="13.5" customHeight="1">
      <c r="B468" s="93"/>
      <c r="O468" s="93"/>
      <c r="P468" s="93"/>
    </row>
    <row r="469" spans="2:16" ht="13.5" customHeight="1">
      <c r="B469" s="93"/>
      <c r="O469" s="93"/>
      <c r="P469" s="93"/>
    </row>
    <row r="470" spans="2:16" ht="13.5" customHeight="1">
      <c r="B470" s="93"/>
      <c r="O470" s="93"/>
      <c r="P470" s="93"/>
    </row>
    <row r="471" spans="2:16" ht="13.5" customHeight="1">
      <c r="B471" s="93"/>
      <c r="O471" s="93"/>
      <c r="P471" s="93"/>
    </row>
    <row r="472" spans="2:16" ht="13.5" customHeight="1">
      <c r="B472" s="93"/>
      <c r="O472" s="93"/>
      <c r="P472" s="93"/>
    </row>
    <row r="473" spans="2:16" ht="13.5" customHeight="1">
      <c r="B473" s="93"/>
      <c r="O473" s="93"/>
      <c r="P473" s="93"/>
    </row>
    <row r="474" spans="2:16" ht="13.5" customHeight="1">
      <c r="B474" s="93"/>
      <c r="O474" s="93"/>
      <c r="P474" s="93"/>
    </row>
    <row r="475" spans="2:16" ht="13.5" customHeight="1">
      <c r="B475" s="93"/>
      <c r="O475" s="93"/>
      <c r="P475" s="93"/>
    </row>
    <row r="476" spans="2:16" ht="13.5" customHeight="1">
      <c r="B476" s="93"/>
      <c r="O476" s="93"/>
      <c r="P476" s="93"/>
    </row>
    <row r="477" spans="2:16" ht="13.5" customHeight="1">
      <c r="B477" s="93"/>
      <c r="O477" s="93"/>
      <c r="P477" s="93"/>
    </row>
    <row r="478" spans="2:16" ht="13.5" customHeight="1">
      <c r="B478" s="93"/>
      <c r="O478" s="93"/>
      <c r="P478" s="93"/>
    </row>
    <row r="479" spans="2:16" ht="13.5" customHeight="1">
      <c r="B479" s="93"/>
      <c r="O479" s="93"/>
      <c r="P479" s="93"/>
    </row>
    <row r="480" spans="2:16" ht="13.5" customHeight="1">
      <c r="B480" s="93"/>
      <c r="O480" s="93"/>
      <c r="P480" s="93"/>
    </row>
    <row r="481" spans="2:16" ht="13.5" customHeight="1">
      <c r="B481" s="93"/>
      <c r="O481" s="93"/>
      <c r="P481" s="93"/>
    </row>
    <row r="482" spans="2:16" ht="13.5" customHeight="1">
      <c r="B482" s="93"/>
      <c r="O482" s="93"/>
      <c r="P482" s="93"/>
    </row>
    <row r="483" spans="2:16" ht="13.5" customHeight="1">
      <c r="B483" s="93"/>
      <c r="O483" s="93"/>
      <c r="P483" s="93"/>
    </row>
    <row r="484" spans="2:16" ht="13.5" customHeight="1">
      <c r="B484" s="93"/>
      <c r="O484" s="93"/>
      <c r="P484" s="93"/>
    </row>
    <row r="485" spans="2:16" ht="13.5" customHeight="1">
      <c r="B485" s="93"/>
      <c r="O485" s="93"/>
      <c r="P485" s="93"/>
    </row>
    <row r="486" spans="2:16" ht="13.5" customHeight="1">
      <c r="B486" s="93"/>
      <c r="O486" s="93"/>
      <c r="P486" s="93"/>
    </row>
    <row r="487" spans="2:16" ht="13.5" customHeight="1">
      <c r="B487" s="93"/>
      <c r="O487" s="93"/>
      <c r="P487" s="93"/>
    </row>
    <row r="488" spans="2:16" ht="13.5" customHeight="1">
      <c r="B488" s="93"/>
      <c r="O488" s="93"/>
      <c r="P488" s="93"/>
    </row>
    <row r="489" spans="2:16" ht="13.5" customHeight="1">
      <c r="B489" s="93"/>
      <c r="O489" s="93"/>
      <c r="P489" s="93"/>
    </row>
    <row r="490" spans="2:16" ht="13.5" customHeight="1">
      <c r="B490" s="93"/>
      <c r="O490" s="93"/>
      <c r="P490" s="93"/>
    </row>
    <row r="491" spans="2:16" ht="13.5" customHeight="1">
      <c r="B491" s="93"/>
      <c r="O491" s="93"/>
      <c r="P491" s="93"/>
    </row>
    <row r="492" spans="2:16" ht="13.5" customHeight="1">
      <c r="B492" s="93"/>
      <c r="O492" s="93"/>
      <c r="P492" s="93"/>
    </row>
    <row r="493" spans="2:16" ht="13.5" customHeight="1">
      <c r="B493" s="93"/>
      <c r="O493" s="93"/>
      <c r="P493" s="93"/>
    </row>
    <row r="494" spans="2:16" ht="13.5" customHeight="1">
      <c r="B494" s="93"/>
      <c r="O494" s="93"/>
      <c r="P494" s="93"/>
    </row>
    <row r="495" spans="2:16" ht="13.5" customHeight="1">
      <c r="B495" s="93"/>
      <c r="O495" s="93"/>
      <c r="P495" s="93"/>
    </row>
    <row r="496" spans="2:16" ht="13.5" customHeight="1">
      <c r="B496" s="93"/>
      <c r="O496" s="93"/>
      <c r="P496" s="93"/>
    </row>
    <row r="497" spans="2:16" ht="13.5" customHeight="1">
      <c r="B497" s="93"/>
      <c r="O497" s="93"/>
      <c r="P497" s="93"/>
    </row>
    <row r="498" spans="2:16" ht="13.5" customHeight="1">
      <c r="B498" s="93"/>
      <c r="O498" s="93"/>
      <c r="P498" s="93"/>
    </row>
    <row r="499" spans="2:16" ht="13.5" customHeight="1">
      <c r="B499" s="93"/>
      <c r="O499" s="93"/>
      <c r="P499" s="93"/>
    </row>
    <row r="500" spans="2:16" ht="13.5" customHeight="1">
      <c r="B500" s="93"/>
      <c r="O500" s="93"/>
      <c r="P500" s="93"/>
    </row>
    <row r="501" spans="2:16" ht="13.5" customHeight="1">
      <c r="B501" s="93"/>
      <c r="O501" s="93"/>
      <c r="P501" s="93"/>
    </row>
    <row r="502" spans="2:16" ht="13.5" customHeight="1">
      <c r="B502" s="93"/>
      <c r="O502" s="93"/>
      <c r="P502" s="93"/>
    </row>
    <row r="503" spans="2:16" ht="13.5" customHeight="1">
      <c r="B503" s="93"/>
      <c r="O503" s="93"/>
      <c r="P503" s="93"/>
    </row>
    <row r="504" spans="2:16" ht="13.5" customHeight="1">
      <c r="B504" s="93"/>
      <c r="O504" s="93"/>
      <c r="P504" s="93"/>
    </row>
    <row r="505" spans="2:16" ht="13.5" customHeight="1">
      <c r="B505" s="93"/>
      <c r="O505" s="93"/>
      <c r="P505" s="93"/>
    </row>
    <row r="506" spans="2:16" ht="13.5" customHeight="1">
      <c r="B506" s="93"/>
      <c r="O506" s="93"/>
      <c r="P506" s="93"/>
    </row>
    <row r="507" spans="2:16" ht="13.5" customHeight="1">
      <c r="B507" s="93"/>
      <c r="O507" s="93"/>
      <c r="P507" s="93"/>
    </row>
    <row r="508" spans="2:16" ht="13.5" customHeight="1">
      <c r="B508" s="93"/>
      <c r="O508" s="93"/>
      <c r="P508" s="93"/>
    </row>
    <row r="509" spans="2:16" ht="13.5" customHeight="1">
      <c r="B509" s="93"/>
      <c r="O509" s="93"/>
      <c r="P509" s="93"/>
    </row>
    <row r="510" spans="2:16" ht="13.5" customHeight="1">
      <c r="B510" s="93"/>
      <c r="O510" s="93"/>
      <c r="P510" s="93"/>
    </row>
    <row r="511" spans="2:16" ht="13.5" customHeight="1">
      <c r="B511" s="93"/>
      <c r="O511" s="93"/>
      <c r="P511" s="93"/>
    </row>
    <row r="512" spans="2:16" ht="13.5" customHeight="1">
      <c r="B512" s="93"/>
      <c r="O512" s="93"/>
      <c r="P512" s="93"/>
    </row>
    <row r="513" spans="2:16" ht="13.5" customHeight="1">
      <c r="B513" s="93"/>
      <c r="O513" s="93"/>
      <c r="P513" s="93"/>
    </row>
    <row r="514" spans="2:16" ht="13.5" customHeight="1">
      <c r="B514" s="93"/>
      <c r="O514" s="93"/>
      <c r="P514" s="93"/>
    </row>
    <row r="515" spans="2:16" ht="13.5" customHeight="1">
      <c r="B515" s="93"/>
      <c r="O515" s="93"/>
      <c r="P515" s="93"/>
    </row>
    <row r="516" spans="2:16" ht="13.5" customHeight="1">
      <c r="B516" s="93"/>
      <c r="O516" s="93"/>
      <c r="P516" s="93"/>
    </row>
    <row r="517" spans="2:16" ht="13.5" customHeight="1">
      <c r="B517" s="93"/>
      <c r="O517" s="93"/>
      <c r="P517" s="93"/>
    </row>
    <row r="518" spans="2:16" ht="13.5" customHeight="1">
      <c r="B518" s="93"/>
      <c r="O518" s="93"/>
      <c r="P518" s="93"/>
    </row>
    <row r="519" spans="2:16" ht="13.5" customHeight="1">
      <c r="B519" s="93"/>
      <c r="O519" s="93"/>
      <c r="P519" s="93"/>
    </row>
    <row r="520" spans="2:16" ht="13.5" customHeight="1">
      <c r="B520" s="93"/>
      <c r="O520" s="93"/>
      <c r="P520" s="93"/>
    </row>
    <row r="521" spans="2:16" ht="13.5" customHeight="1">
      <c r="B521" s="93"/>
      <c r="O521" s="93"/>
      <c r="P521" s="93"/>
    </row>
    <row r="522" spans="2:16" ht="13.5" customHeight="1">
      <c r="B522" s="93"/>
      <c r="O522" s="93"/>
      <c r="P522" s="93"/>
    </row>
    <row r="523" spans="2:16" ht="13.5" customHeight="1">
      <c r="B523" s="93"/>
      <c r="O523" s="93"/>
      <c r="P523" s="93"/>
    </row>
    <row r="524" spans="2:16" ht="13.5" customHeight="1">
      <c r="B524" s="93"/>
      <c r="O524" s="93"/>
      <c r="P524" s="93"/>
    </row>
    <row r="525" spans="2:16" ht="13.5" customHeight="1">
      <c r="B525" s="93"/>
      <c r="O525" s="93"/>
      <c r="P525" s="93"/>
    </row>
    <row r="526" spans="2:16" ht="13.5" customHeight="1">
      <c r="B526" s="93"/>
      <c r="O526" s="93"/>
      <c r="P526" s="93"/>
    </row>
    <row r="527" spans="2:16" ht="13.5" customHeight="1">
      <c r="B527" s="93"/>
      <c r="O527" s="93"/>
      <c r="P527" s="93"/>
    </row>
    <row r="528" spans="2:16" ht="13.5" customHeight="1">
      <c r="B528" s="93"/>
      <c r="O528" s="93"/>
      <c r="P528" s="93"/>
    </row>
    <row r="529" spans="2:16" ht="13.5" customHeight="1">
      <c r="B529" s="93"/>
      <c r="O529" s="93"/>
      <c r="P529" s="93"/>
    </row>
    <row r="530" spans="2:16" ht="13.5" customHeight="1">
      <c r="B530" s="93"/>
      <c r="O530" s="93"/>
      <c r="P530" s="93"/>
    </row>
    <row r="531" spans="2:16" ht="13.5" customHeight="1">
      <c r="B531" s="93"/>
      <c r="O531" s="93"/>
      <c r="P531" s="93"/>
    </row>
    <row r="532" spans="2:16" ht="13.5" customHeight="1">
      <c r="B532" s="93"/>
      <c r="O532" s="93"/>
      <c r="P532" s="93"/>
    </row>
    <row r="533" spans="2:16" ht="13.5" customHeight="1">
      <c r="B533" s="93"/>
      <c r="O533" s="93"/>
      <c r="P533" s="93"/>
    </row>
    <row r="534" spans="2:16" ht="13.5" customHeight="1">
      <c r="B534" s="93"/>
      <c r="O534" s="93"/>
      <c r="P534" s="93"/>
    </row>
    <row r="535" spans="2:16" ht="13.5" customHeight="1">
      <c r="B535" s="93"/>
      <c r="O535" s="93"/>
      <c r="P535" s="93"/>
    </row>
    <row r="536" spans="2:16" ht="13.5" customHeight="1">
      <c r="B536" s="93"/>
      <c r="O536" s="93"/>
      <c r="P536" s="93"/>
    </row>
    <row r="537" spans="2:16" ht="13.5" customHeight="1">
      <c r="B537" s="93"/>
      <c r="O537" s="93"/>
      <c r="P537" s="93"/>
    </row>
    <row r="538" spans="2:16" ht="13.5" customHeight="1">
      <c r="B538" s="93"/>
      <c r="O538" s="93"/>
      <c r="P538" s="93"/>
    </row>
    <row r="539" spans="2:16" ht="13.5" customHeight="1">
      <c r="B539" s="93"/>
      <c r="O539" s="93"/>
      <c r="P539" s="93"/>
    </row>
    <row r="540" spans="2:16" ht="13.5" customHeight="1">
      <c r="B540" s="93"/>
      <c r="O540" s="93"/>
      <c r="P540" s="93"/>
    </row>
    <row r="541" spans="2:16" ht="13.5" customHeight="1">
      <c r="B541" s="93"/>
      <c r="O541" s="93"/>
      <c r="P541" s="93"/>
    </row>
    <row r="542" spans="2:16" ht="13.5" customHeight="1">
      <c r="B542" s="93"/>
      <c r="O542" s="93"/>
      <c r="P542" s="93"/>
    </row>
    <row r="543" spans="2:16" ht="13.5" customHeight="1">
      <c r="B543" s="93"/>
      <c r="O543" s="93"/>
      <c r="P543" s="93"/>
    </row>
    <row r="544" spans="2:16" ht="13.5" customHeight="1">
      <c r="B544" s="93"/>
      <c r="O544" s="93"/>
      <c r="P544" s="93"/>
    </row>
    <row r="545" spans="2:16" ht="13.5" customHeight="1">
      <c r="B545" s="93"/>
      <c r="O545" s="93"/>
      <c r="P545" s="93"/>
    </row>
    <row r="546" spans="2:16" ht="13.5" customHeight="1">
      <c r="B546" s="93"/>
      <c r="O546" s="93"/>
      <c r="P546" s="93"/>
    </row>
    <row r="547" spans="2:16" ht="13.5" customHeight="1">
      <c r="B547" s="93"/>
      <c r="O547" s="93"/>
      <c r="P547" s="93"/>
    </row>
    <row r="548" spans="2:16" ht="13.5" customHeight="1">
      <c r="B548" s="93"/>
      <c r="O548" s="93"/>
      <c r="P548" s="93"/>
    </row>
    <row r="549" spans="2:16" ht="13.5" customHeight="1">
      <c r="B549" s="93"/>
      <c r="O549" s="93"/>
      <c r="P549" s="93"/>
    </row>
    <row r="550" spans="2:16" ht="13.5" customHeight="1">
      <c r="B550" s="93"/>
      <c r="O550" s="93"/>
      <c r="P550" s="93"/>
    </row>
    <row r="551" spans="2:16" ht="13.5" customHeight="1">
      <c r="B551" s="93"/>
      <c r="O551" s="93"/>
      <c r="P551" s="93"/>
    </row>
    <row r="552" spans="2:16" ht="13.5" customHeight="1">
      <c r="B552" s="93"/>
      <c r="O552" s="93"/>
      <c r="P552" s="93"/>
    </row>
    <row r="553" spans="2:16" ht="13.5" customHeight="1">
      <c r="B553" s="93"/>
      <c r="O553" s="93"/>
      <c r="P553" s="93"/>
    </row>
    <row r="554" spans="2:16" ht="13.5" customHeight="1">
      <c r="B554" s="93"/>
      <c r="O554" s="93"/>
      <c r="P554" s="93"/>
    </row>
    <row r="555" spans="2:16" ht="13.5" customHeight="1">
      <c r="B555" s="93"/>
      <c r="O555" s="93"/>
      <c r="P555" s="93"/>
    </row>
    <row r="556" spans="2:16" ht="13.5" customHeight="1">
      <c r="B556" s="93"/>
      <c r="O556" s="93"/>
      <c r="P556" s="93"/>
    </row>
    <row r="557" spans="2:16" ht="13.5" customHeight="1">
      <c r="B557" s="93"/>
      <c r="O557" s="93"/>
      <c r="P557" s="93"/>
    </row>
    <row r="558" spans="2:16" ht="13.5" customHeight="1">
      <c r="B558" s="93"/>
      <c r="O558" s="93"/>
      <c r="P558" s="93"/>
    </row>
    <row r="559" spans="2:16" ht="13.5" customHeight="1">
      <c r="B559" s="93"/>
      <c r="O559" s="93"/>
      <c r="P559" s="93"/>
    </row>
    <row r="560" spans="2:16" ht="13.5" customHeight="1">
      <c r="B560" s="93"/>
      <c r="O560" s="93"/>
      <c r="P560" s="93"/>
    </row>
    <row r="561" spans="2:16" ht="13.5" customHeight="1">
      <c r="B561" s="93"/>
      <c r="O561" s="93"/>
      <c r="P561" s="93"/>
    </row>
    <row r="562" spans="2:16" ht="13.5" customHeight="1">
      <c r="B562" s="93"/>
      <c r="O562" s="93"/>
      <c r="P562" s="93"/>
    </row>
    <row r="563" spans="2:16" ht="13.5" customHeight="1">
      <c r="B563" s="93"/>
      <c r="O563" s="93"/>
      <c r="P563" s="93"/>
    </row>
    <row r="564" spans="2:16" ht="13.5" customHeight="1">
      <c r="B564" s="93"/>
      <c r="O564" s="93"/>
      <c r="P564" s="93"/>
    </row>
    <row r="565" spans="2:16" ht="13.5" customHeight="1">
      <c r="B565" s="93"/>
      <c r="O565" s="93"/>
      <c r="P565" s="93"/>
    </row>
    <row r="566" spans="2:16" ht="13.5" customHeight="1">
      <c r="B566" s="93"/>
      <c r="O566" s="93"/>
      <c r="P566" s="93"/>
    </row>
    <row r="567" spans="2:16" ht="13.5" customHeight="1">
      <c r="B567" s="93"/>
      <c r="O567" s="93"/>
      <c r="P567" s="93"/>
    </row>
    <row r="568" spans="2:16" ht="13.5" customHeight="1">
      <c r="B568" s="93"/>
      <c r="O568" s="93"/>
      <c r="P568" s="93"/>
    </row>
    <row r="569" spans="2:16" ht="13.5" customHeight="1">
      <c r="B569" s="93"/>
      <c r="O569" s="93"/>
      <c r="P569" s="93"/>
    </row>
    <row r="570" spans="2:16" ht="13.5" customHeight="1">
      <c r="B570" s="93"/>
      <c r="O570" s="93"/>
      <c r="P570" s="93"/>
    </row>
    <row r="571" spans="2:16" ht="13.5" customHeight="1">
      <c r="B571" s="93"/>
      <c r="O571" s="93"/>
      <c r="P571" s="93"/>
    </row>
    <row r="572" spans="2:16" ht="13.5" customHeight="1">
      <c r="B572" s="93"/>
      <c r="O572" s="93"/>
      <c r="P572" s="93"/>
    </row>
    <row r="573" spans="2:16" ht="13.5" customHeight="1">
      <c r="B573" s="93"/>
      <c r="O573" s="93"/>
      <c r="P573" s="93"/>
    </row>
    <row r="574" spans="2:16" ht="13.5" customHeight="1">
      <c r="B574" s="93"/>
      <c r="O574" s="93"/>
      <c r="P574" s="93"/>
    </row>
    <row r="575" spans="2:16" ht="13.5" customHeight="1">
      <c r="B575" s="93"/>
      <c r="O575" s="93"/>
      <c r="P575" s="93"/>
    </row>
    <row r="576" spans="2:16" ht="13.5" customHeight="1">
      <c r="B576" s="93"/>
      <c r="O576" s="93"/>
      <c r="P576" s="93"/>
    </row>
    <row r="577" spans="2:16" ht="13.5" customHeight="1">
      <c r="B577" s="93"/>
      <c r="O577" s="93"/>
      <c r="P577" s="93"/>
    </row>
    <row r="578" spans="2:16" ht="13.5" customHeight="1">
      <c r="B578" s="93"/>
      <c r="O578" s="93"/>
      <c r="P578" s="93"/>
    </row>
    <row r="579" spans="2:16" ht="13.5" customHeight="1">
      <c r="B579" s="93"/>
      <c r="O579" s="93"/>
      <c r="P579" s="93"/>
    </row>
    <row r="580" spans="2:16" ht="13.5" customHeight="1">
      <c r="B580" s="93"/>
      <c r="O580" s="93"/>
      <c r="P580" s="93"/>
    </row>
    <row r="581" spans="2:16" ht="13.5" customHeight="1">
      <c r="B581" s="93"/>
      <c r="O581" s="93"/>
      <c r="P581" s="93"/>
    </row>
    <row r="582" spans="2:16" ht="13.5" customHeight="1">
      <c r="B582" s="93"/>
      <c r="O582" s="93"/>
      <c r="P582" s="93"/>
    </row>
    <row r="583" spans="2:16" ht="13.5" customHeight="1">
      <c r="B583" s="93"/>
      <c r="O583" s="93"/>
      <c r="P583" s="93"/>
    </row>
    <row r="584" spans="2:16" ht="13.5" customHeight="1">
      <c r="B584" s="93"/>
      <c r="O584" s="93"/>
      <c r="P584" s="93"/>
    </row>
    <row r="585" spans="2:16" ht="13.5" customHeight="1">
      <c r="B585" s="93"/>
      <c r="O585" s="93"/>
      <c r="P585" s="93"/>
    </row>
    <row r="586" spans="2:16" ht="13.5" customHeight="1">
      <c r="B586" s="93"/>
      <c r="O586" s="93"/>
      <c r="P586" s="93"/>
    </row>
    <row r="587" spans="2:16" ht="13.5" customHeight="1">
      <c r="B587" s="93"/>
      <c r="O587" s="93"/>
      <c r="P587" s="93"/>
    </row>
    <row r="588" spans="2:16" ht="13.5" customHeight="1">
      <c r="B588" s="93"/>
      <c r="O588" s="93"/>
      <c r="P588" s="93"/>
    </row>
    <row r="589" spans="2:16" ht="13.5" customHeight="1">
      <c r="B589" s="93"/>
      <c r="O589" s="93"/>
      <c r="P589" s="93"/>
    </row>
    <row r="590" spans="2:16" ht="13.5" customHeight="1">
      <c r="B590" s="93"/>
      <c r="O590" s="93"/>
      <c r="P590" s="93"/>
    </row>
    <row r="591" spans="2:16" ht="13.5" customHeight="1">
      <c r="B591" s="93"/>
      <c r="O591" s="93"/>
      <c r="P591" s="93"/>
    </row>
    <row r="592" spans="2:16" ht="13.5" customHeight="1">
      <c r="B592" s="93"/>
      <c r="O592" s="93"/>
      <c r="P592" s="93"/>
    </row>
    <row r="593" spans="2:16" ht="13.5" customHeight="1">
      <c r="B593" s="93"/>
      <c r="O593" s="93"/>
      <c r="P593" s="93"/>
    </row>
    <row r="594" spans="2:16" ht="13.5" customHeight="1">
      <c r="B594" s="93"/>
      <c r="O594" s="93"/>
      <c r="P594" s="93"/>
    </row>
    <row r="595" spans="2:16" ht="13.5" customHeight="1">
      <c r="B595" s="93"/>
      <c r="O595" s="93"/>
      <c r="P595" s="93"/>
    </row>
    <row r="596" spans="2:16" ht="13.5" customHeight="1">
      <c r="B596" s="93"/>
      <c r="O596" s="93"/>
      <c r="P596" s="93"/>
    </row>
    <row r="597" spans="2:16" ht="13.5" customHeight="1">
      <c r="B597" s="93"/>
      <c r="O597" s="93"/>
      <c r="P597" s="93"/>
    </row>
    <row r="598" spans="2:16" ht="13.5" customHeight="1">
      <c r="B598" s="93"/>
      <c r="O598" s="93"/>
      <c r="P598" s="93"/>
    </row>
    <row r="599" spans="2:16" ht="13.5" customHeight="1">
      <c r="B599" s="93"/>
      <c r="O599" s="93"/>
      <c r="P599" s="93"/>
    </row>
    <row r="600" spans="2:16" ht="13.5" customHeight="1">
      <c r="B600" s="93"/>
      <c r="O600" s="93"/>
      <c r="P600" s="93"/>
    </row>
    <row r="601" spans="2:16" ht="13.5" customHeight="1">
      <c r="B601" s="93"/>
      <c r="O601" s="93"/>
      <c r="P601" s="93"/>
    </row>
    <row r="602" spans="2:16" ht="13.5" customHeight="1">
      <c r="B602" s="93"/>
      <c r="O602" s="93"/>
      <c r="P602" s="93"/>
    </row>
    <row r="603" spans="2:16" ht="13.5" customHeight="1">
      <c r="B603" s="93"/>
      <c r="O603" s="93"/>
      <c r="P603" s="93"/>
    </row>
    <row r="604" spans="2:16" ht="13.5" customHeight="1">
      <c r="B604" s="93"/>
      <c r="O604" s="93"/>
      <c r="P604" s="93"/>
    </row>
    <row r="605" spans="2:16" ht="13.5" customHeight="1">
      <c r="B605" s="93"/>
      <c r="O605" s="93"/>
      <c r="P605" s="93"/>
    </row>
    <row r="606" spans="2:16" ht="13.5" customHeight="1">
      <c r="B606" s="93"/>
      <c r="O606" s="93"/>
      <c r="P606" s="93"/>
    </row>
    <row r="607" spans="2:16" ht="13.5" customHeight="1">
      <c r="B607" s="93"/>
      <c r="O607" s="93"/>
      <c r="P607" s="93"/>
    </row>
    <row r="608" spans="2:16" ht="13.5" customHeight="1">
      <c r="B608" s="93"/>
      <c r="O608" s="93"/>
      <c r="P608" s="93"/>
    </row>
    <row r="609" spans="2:16" ht="13.5" customHeight="1">
      <c r="B609" s="93"/>
      <c r="O609" s="93"/>
      <c r="P609" s="93"/>
    </row>
    <row r="610" spans="2:16" ht="13.5" customHeight="1">
      <c r="B610" s="93"/>
      <c r="O610" s="93"/>
      <c r="P610" s="93"/>
    </row>
    <row r="611" spans="2:16" ht="13.5" customHeight="1">
      <c r="B611" s="93"/>
      <c r="O611" s="93"/>
      <c r="P611" s="93"/>
    </row>
    <row r="612" spans="2:16" ht="13.5" customHeight="1">
      <c r="B612" s="93"/>
      <c r="O612" s="93"/>
      <c r="P612" s="93"/>
    </row>
    <row r="613" spans="2:16" ht="13.5" customHeight="1">
      <c r="B613" s="93"/>
      <c r="O613" s="93"/>
      <c r="P613" s="93"/>
    </row>
    <row r="614" spans="2:16" ht="13.5" customHeight="1">
      <c r="B614" s="93"/>
      <c r="O614" s="93"/>
      <c r="P614" s="93"/>
    </row>
    <row r="615" spans="2:16" ht="13.5" customHeight="1">
      <c r="B615" s="93"/>
      <c r="O615" s="93"/>
      <c r="P615" s="93"/>
    </row>
    <row r="616" spans="2:16" ht="13.5" customHeight="1">
      <c r="B616" s="93"/>
      <c r="O616" s="93"/>
      <c r="P616" s="93"/>
    </row>
    <row r="617" spans="2:16" ht="13.5" customHeight="1">
      <c r="B617" s="93"/>
      <c r="O617" s="93"/>
      <c r="P617" s="93"/>
    </row>
    <row r="618" spans="2:16" ht="13.5" customHeight="1">
      <c r="B618" s="93"/>
      <c r="O618" s="93"/>
      <c r="P618" s="93"/>
    </row>
    <row r="619" spans="2:16" ht="13.5" customHeight="1">
      <c r="B619" s="93"/>
      <c r="O619" s="93"/>
      <c r="P619" s="93"/>
    </row>
    <row r="620" spans="2:16" ht="13.5" customHeight="1">
      <c r="B620" s="93"/>
      <c r="O620" s="93"/>
      <c r="P620" s="93"/>
    </row>
    <row r="621" spans="2:16" ht="13.5" customHeight="1">
      <c r="B621" s="93"/>
      <c r="O621" s="93"/>
      <c r="P621" s="93"/>
    </row>
    <row r="622" spans="2:16" ht="13.5" customHeight="1">
      <c r="B622" s="93"/>
      <c r="O622" s="93"/>
      <c r="P622" s="93"/>
    </row>
    <row r="623" spans="2:16" ht="13.5" customHeight="1">
      <c r="B623" s="93"/>
      <c r="O623" s="93"/>
      <c r="P623" s="93"/>
    </row>
    <row r="624" spans="2:16" ht="13.5" customHeight="1">
      <c r="B624" s="93"/>
      <c r="O624" s="93"/>
      <c r="P624" s="93"/>
    </row>
    <row r="625" spans="2:16" ht="13.5" customHeight="1">
      <c r="B625" s="93"/>
      <c r="O625" s="93"/>
      <c r="P625" s="93"/>
    </row>
    <row r="626" spans="2:16" ht="13.5" customHeight="1">
      <c r="B626" s="93"/>
      <c r="O626" s="93"/>
      <c r="P626" s="93"/>
    </row>
    <row r="627" spans="2:16" ht="13.5" customHeight="1">
      <c r="B627" s="93"/>
      <c r="O627" s="93"/>
      <c r="P627" s="93"/>
    </row>
    <row r="628" spans="2:16" ht="13.5" customHeight="1">
      <c r="B628" s="93"/>
      <c r="O628" s="93"/>
      <c r="P628" s="93"/>
    </row>
    <row r="629" spans="2:16" ht="13.5" customHeight="1">
      <c r="B629" s="93"/>
      <c r="O629" s="93"/>
      <c r="P629" s="93"/>
    </row>
    <row r="630" spans="2:16" ht="13.5" customHeight="1">
      <c r="B630" s="93"/>
      <c r="O630" s="93"/>
      <c r="P630" s="93"/>
    </row>
    <row r="631" spans="2:16" ht="13.5" customHeight="1">
      <c r="B631" s="93"/>
      <c r="O631" s="93"/>
      <c r="P631" s="93"/>
    </row>
    <row r="632" spans="2:16" ht="13.5" customHeight="1">
      <c r="B632" s="93"/>
      <c r="O632" s="93"/>
      <c r="P632" s="93"/>
    </row>
    <row r="633" spans="2:16" ht="13.5" customHeight="1">
      <c r="B633" s="93"/>
      <c r="O633" s="93"/>
      <c r="P633" s="93"/>
    </row>
    <row r="634" spans="2:16" ht="13.5" customHeight="1">
      <c r="B634" s="93"/>
      <c r="O634" s="93"/>
      <c r="P634" s="93"/>
    </row>
    <row r="635" spans="2:16" ht="13.5" customHeight="1">
      <c r="B635" s="93"/>
      <c r="O635" s="93"/>
      <c r="P635" s="93"/>
    </row>
    <row r="636" spans="2:16" ht="13.5" customHeight="1">
      <c r="B636" s="93"/>
      <c r="O636" s="93"/>
      <c r="P636" s="93"/>
    </row>
    <row r="637" spans="2:16" ht="13.5" customHeight="1">
      <c r="B637" s="93"/>
      <c r="O637" s="93"/>
      <c r="P637" s="93"/>
    </row>
    <row r="638" spans="2:16" ht="13.5" customHeight="1">
      <c r="B638" s="93"/>
      <c r="O638" s="93"/>
      <c r="P638" s="93"/>
    </row>
    <row r="639" spans="2:16" ht="13.5" customHeight="1">
      <c r="B639" s="93"/>
      <c r="O639" s="93"/>
      <c r="P639" s="93"/>
    </row>
    <row r="640" spans="2:16" ht="13.5" customHeight="1">
      <c r="B640" s="93"/>
      <c r="O640" s="93"/>
      <c r="P640" s="93"/>
    </row>
    <row r="641" spans="2:16" ht="13.5" customHeight="1">
      <c r="B641" s="93"/>
      <c r="O641" s="93"/>
      <c r="P641" s="93"/>
    </row>
    <row r="642" spans="2:16" ht="13.5" customHeight="1">
      <c r="B642" s="93"/>
      <c r="O642" s="93"/>
      <c r="P642" s="93"/>
    </row>
    <row r="643" spans="2:16" ht="13.5" customHeight="1">
      <c r="B643" s="93"/>
      <c r="O643" s="93"/>
      <c r="P643" s="93"/>
    </row>
    <row r="644" spans="2:16" ht="13.5" customHeight="1">
      <c r="B644" s="93"/>
      <c r="O644" s="93"/>
      <c r="P644" s="93"/>
    </row>
    <row r="645" spans="2:16" ht="13.5" customHeight="1">
      <c r="B645" s="93"/>
      <c r="O645" s="93"/>
      <c r="P645" s="93"/>
    </row>
    <row r="646" spans="2:16" ht="13.5" customHeight="1">
      <c r="B646" s="93"/>
      <c r="O646" s="93"/>
      <c r="P646" s="93"/>
    </row>
    <row r="647" spans="2:16" ht="13.5" customHeight="1">
      <c r="B647" s="93"/>
      <c r="O647" s="93"/>
      <c r="P647" s="93"/>
    </row>
    <row r="648" spans="2:16" ht="13.5" customHeight="1">
      <c r="B648" s="93"/>
      <c r="O648" s="93"/>
      <c r="P648" s="93"/>
    </row>
    <row r="649" spans="2:16" ht="13.5" customHeight="1">
      <c r="B649" s="93"/>
      <c r="O649" s="93"/>
      <c r="P649" s="93"/>
    </row>
    <row r="650" spans="2:16" ht="13.5" customHeight="1">
      <c r="B650" s="93"/>
      <c r="O650" s="93"/>
      <c r="P650" s="93"/>
    </row>
    <row r="651" spans="2:16" ht="13.5" customHeight="1">
      <c r="B651" s="93"/>
      <c r="O651" s="93"/>
      <c r="P651" s="93"/>
    </row>
    <row r="652" spans="2:16" ht="13.5" customHeight="1">
      <c r="B652" s="93"/>
      <c r="O652" s="93"/>
      <c r="P652" s="93"/>
    </row>
    <row r="653" spans="2:16" ht="13.5" customHeight="1">
      <c r="B653" s="93"/>
      <c r="O653" s="93"/>
      <c r="P653" s="93"/>
    </row>
    <row r="654" spans="2:16" ht="13.5" customHeight="1">
      <c r="B654" s="93"/>
      <c r="O654" s="93"/>
      <c r="P654" s="93"/>
    </row>
    <row r="655" spans="2:16" ht="13.5" customHeight="1">
      <c r="B655" s="93"/>
      <c r="O655" s="93"/>
      <c r="P655" s="93"/>
    </row>
    <row r="656" spans="2:16" ht="13.5" customHeight="1">
      <c r="B656" s="93"/>
      <c r="O656" s="93"/>
      <c r="P656" s="93"/>
    </row>
    <row r="657" spans="2:16" ht="13.5" customHeight="1">
      <c r="B657" s="93"/>
      <c r="O657" s="93"/>
      <c r="P657" s="93"/>
    </row>
    <row r="658" spans="2:16" ht="13.5" customHeight="1">
      <c r="B658" s="93"/>
      <c r="O658" s="93"/>
      <c r="P658" s="93"/>
    </row>
    <row r="659" spans="2:16" ht="13.5" customHeight="1">
      <c r="B659" s="93"/>
      <c r="O659" s="93"/>
      <c r="P659" s="93"/>
    </row>
    <row r="660" spans="2:16" ht="13.5" customHeight="1">
      <c r="B660" s="93"/>
      <c r="O660" s="93"/>
      <c r="P660" s="93"/>
    </row>
    <row r="661" spans="2:16" ht="13.5" customHeight="1">
      <c r="B661" s="93"/>
      <c r="O661" s="93"/>
      <c r="P661" s="93"/>
    </row>
    <row r="662" spans="2:16" ht="13.5" customHeight="1">
      <c r="B662" s="93"/>
      <c r="O662" s="93"/>
      <c r="P662" s="93"/>
    </row>
    <row r="663" spans="2:16" ht="13.5" customHeight="1">
      <c r="B663" s="93"/>
      <c r="O663" s="93"/>
      <c r="P663" s="93"/>
    </row>
    <row r="664" spans="2:16" ht="13.5" customHeight="1">
      <c r="B664" s="93"/>
      <c r="O664" s="93"/>
      <c r="P664" s="93"/>
    </row>
    <row r="665" spans="2:16" ht="13.5" customHeight="1">
      <c r="B665" s="93"/>
      <c r="O665" s="93"/>
      <c r="P665" s="93"/>
    </row>
    <row r="666" spans="2:16" ht="13.5" customHeight="1">
      <c r="B666" s="93"/>
      <c r="O666" s="93"/>
      <c r="P666" s="93"/>
    </row>
    <row r="667" spans="2:16" ht="13.5" customHeight="1">
      <c r="B667" s="93"/>
      <c r="O667" s="93"/>
      <c r="P667" s="93"/>
    </row>
    <row r="668" spans="2:16" ht="13.5" customHeight="1">
      <c r="B668" s="93"/>
      <c r="O668" s="93"/>
      <c r="P668" s="93"/>
    </row>
    <row r="669" spans="2:16" ht="13.5" customHeight="1">
      <c r="B669" s="93"/>
      <c r="O669" s="93"/>
      <c r="P669" s="93"/>
    </row>
    <row r="670" spans="2:16" ht="13.5" customHeight="1">
      <c r="B670" s="93"/>
      <c r="O670" s="93"/>
      <c r="P670" s="93"/>
    </row>
    <row r="671" spans="2:16" ht="13.5" customHeight="1">
      <c r="B671" s="93"/>
      <c r="O671" s="93"/>
      <c r="P671" s="93"/>
    </row>
    <row r="672" spans="2:16" ht="13.5" customHeight="1">
      <c r="B672" s="93"/>
      <c r="O672" s="93"/>
      <c r="P672" s="93"/>
    </row>
    <row r="673" spans="2:16" ht="13.5" customHeight="1">
      <c r="B673" s="93"/>
      <c r="O673" s="93"/>
      <c r="P673" s="93"/>
    </row>
    <row r="674" spans="2:16" ht="13.5" customHeight="1">
      <c r="B674" s="93"/>
      <c r="O674" s="93"/>
      <c r="P674" s="93"/>
    </row>
    <row r="675" spans="2:16" ht="13.5" customHeight="1">
      <c r="B675" s="93"/>
      <c r="O675" s="93"/>
      <c r="P675" s="93"/>
    </row>
    <row r="676" spans="2:16" ht="13.5" customHeight="1">
      <c r="B676" s="93"/>
      <c r="O676" s="93"/>
      <c r="P676" s="93"/>
    </row>
    <row r="677" spans="2:16" ht="13.5" customHeight="1">
      <c r="B677" s="93"/>
      <c r="O677" s="93"/>
      <c r="P677" s="93"/>
    </row>
    <row r="678" spans="2:16" ht="13.5" customHeight="1">
      <c r="B678" s="93"/>
      <c r="O678" s="93"/>
      <c r="P678" s="93"/>
    </row>
    <row r="679" spans="2:16" ht="13.5" customHeight="1">
      <c r="B679" s="93"/>
      <c r="O679" s="93"/>
      <c r="P679" s="93"/>
    </row>
    <row r="680" spans="2:16" ht="13.5" customHeight="1">
      <c r="B680" s="93"/>
      <c r="O680" s="93"/>
      <c r="P680" s="93"/>
    </row>
    <row r="681" spans="2:16" ht="13.5" customHeight="1">
      <c r="B681" s="93"/>
      <c r="O681" s="93"/>
      <c r="P681" s="93"/>
    </row>
    <row r="682" spans="2:16" ht="13.5" customHeight="1">
      <c r="B682" s="93"/>
      <c r="O682" s="93"/>
      <c r="P682" s="93"/>
    </row>
    <row r="683" spans="2:16" ht="13.5" customHeight="1">
      <c r="B683" s="93"/>
      <c r="O683" s="93"/>
      <c r="P683" s="93"/>
    </row>
    <row r="684" spans="2:16" ht="13.5" customHeight="1">
      <c r="B684" s="93"/>
      <c r="O684" s="93"/>
      <c r="P684" s="93"/>
    </row>
    <row r="685" spans="2:16" ht="13.5" customHeight="1">
      <c r="B685" s="93"/>
      <c r="O685" s="93"/>
      <c r="P685" s="93"/>
    </row>
    <row r="686" spans="2:16" ht="13.5" customHeight="1">
      <c r="B686" s="93"/>
      <c r="O686" s="93"/>
      <c r="P686" s="93"/>
    </row>
    <row r="687" spans="2:16" ht="13.5" customHeight="1">
      <c r="B687" s="93"/>
      <c r="O687" s="93"/>
      <c r="P687" s="93"/>
    </row>
    <row r="688" spans="2:16" ht="13.5" customHeight="1">
      <c r="B688" s="93"/>
      <c r="O688" s="93"/>
      <c r="P688" s="93"/>
    </row>
    <row r="689" spans="2:16" ht="13.5" customHeight="1">
      <c r="B689" s="93"/>
      <c r="O689" s="93"/>
      <c r="P689" s="93"/>
    </row>
    <row r="690" spans="2:16" ht="13.5" customHeight="1">
      <c r="B690" s="93"/>
      <c r="O690" s="93"/>
      <c r="P690" s="93"/>
    </row>
    <row r="691" spans="2:16" ht="13.5" customHeight="1">
      <c r="B691" s="93"/>
      <c r="O691" s="93"/>
      <c r="P691" s="93"/>
    </row>
    <row r="692" spans="2:16" ht="13.5" customHeight="1">
      <c r="B692" s="93"/>
      <c r="O692" s="93"/>
      <c r="P692" s="93"/>
    </row>
    <row r="693" spans="2:16" ht="13.5" customHeight="1">
      <c r="B693" s="93"/>
      <c r="O693" s="93"/>
      <c r="P693" s="93"/>
    </row>
    <row r="694" spans="2:16" ht="13.5" customHeight="1">
      <c r="B694" s="93"/>
      <c r="O694" s="93"/>
      <c r="P694" s="93"/>
    </row>
    <row r="695" spans="2:16" ht="13.5" customHeight="1">
      <c r="B695" s="93"/>
      <c r="O695" s="93"/>
      <c r="P695" s="93"/>
    </row>
    <row r="696" spans="2:16" ht="13.5" customHeight="1">
      <c r="B696" s="93"/>
      <c r="O696" s="93"/>
      <c r="P696" s="93"/>
    </row>
    <row r="697" spans="2:16" ht="13.5" customHeight="1">
      <c r="B697" s="93"/>
      <c r="O697" s="93"/>
      <c r="P697" s="93"/>
    </row>
    <row r="698" spans="2:16" ht="13.5" customHeight="1">
      <c r="B698" s="93"/>
      <c r="O698" s="93"/>
      <c r="P698" s="93"/>
    </row>
    <row r="699" spans="2:16" ht="13.5" customHeight="1">
      <c r="B699" s="93"/>
      <c r="O699" s="93"/>
      <c r="P699" s="93"/>
    </row>
    <row r="700" spans="2:16" ht="13.5" customHeight="1">
      <c r="B700" s="93"/>
      <c r="O700" s="93"/>
      <c r="P700" s="93"/>
    </row>
    <row r="701" spans="2:16" ht="13.5" customHeight="1">
      <c r="B701" s="93"/>
      <c r="O701" s="93"/>
      <c r="P701" s="93"/>
    </row>
    <row r="702" spans="2:16" ht="13.5" customHeight="1">
      <c r="B702" s="93"/>
      <c r="O702" s="93"/>
      <c r="P702" s="93"/>
    </row>
    <row r="703" spans="2:16" ht="13.5" customHeight="1">
      <c r="B703" s="93"/>
      <c r="O703" s="93"/>
      <c r="P703" s="93"/>
    </row>
    <row r="704" spans="2:16" ht="13.5" customHeight="1">
      <c r="B704" s="93"/>
      <c r="O704" s="93"/>
      <c r="P704" s="93"/>
    </row>
    <row r="705" spans="2:16" ht="13.5" customHeight="1">
      <c r="B705" s="93"/>
      <c r="O705" s="93"/>
      <c r="P705" s="93"/>
    </row>
    <row r="706" spans="2:16" ht="13.5" customHeight="1">
      <c r="B706" s="93"/>
      <c r="O706" s="93"/>
      <c r="P706" s="93"/>
    </row>
    <row r="707" spans="2:16" ht="13.5" customHeight="1">
      <c r="B707" s="93"/>
      <c r="O707" s="93"/>
      <c r="P707" s="93"/>
    </row>
    <row r="708" spans="2:16" ht="13.5" customHeight="1">
      <c r="B708" s="93"/>
      <c r="O708" s="93"/>
      <c r="P708" s="93"/>
    </row>
    <row r="709" spans="2:16" ht="13.5" customHeight="1">
      <c r="B709" s="93"/>
      <c r="O709" s="93"/>
      <c r="P709" s="93"/>
    </row>
    <row r="710" spans="2:16" ht="13.5" customHeight="1">
      <c r="B710" s="93"/>
      <c r="O710" s="93"/>
      <c r="P710" s="93"/>
    </row>
    <row r="711" spans="2:16" ht="13.5" customHeight="1">
      <c r="B711" s="93"/>
      <c r="O711" s="93"/>
      <c r="P711" s="93"/>
    </row>
    <row r="712" spans="2:16" ht="13.5" customHeight="1">
      <c r="B712" s="93"/>
      <c r="O712" s="93"/>
      <c r="P712" s="93"/>
    </row>
    <row r="713" spans="2:16" ht="13.5" customHeight="1">
      <c r="B713" s="93"/>
      <c r="O713" s="93"/>
      <c r="P713" s="93"/>
    </row>
    <row r="714" spans="2:16" ht="13.5" customHeight="1">
      <c r="B714" s="93"/>
      <c r="O714" s="93"/>
      <c r="P714" s="93"/>
    </row>
    <row r="715" spans="2:16" ht="13.5" customHeight="1">
      <c r="B715" s="93"/>
      <c r="O715" s="93"/>
      <c r="P715" s="93"/>
    </row>
    <row r="716" spans="2:16" ht="13.5" customHeight="1">
      <c r="B716" s="93"/>
      <c r="O716" s="93"/>
      <c r="P716" s="93"/>
    </row>
    <row r="717" spans="2:16" ht="13.5" customHeight="1">
      <c r="B717" s="93"/>
      <c r="O717" s="93"/>
      <c r="P717" s="93"/>
    </row>
    <row r="718" spans="2:16" ht="13.5" customHeight="1">
      <c r="B718" s="93"/>
      <c r="O718" s="93"/>
      <c r="P718" s="93"/>
    </row>
    <row r="719" spans="2:16" ht="13.5" customHeight="1">
      <c r="B719" s="93"/>
      <c r="O719" s="93"/>
      <c r="P719" s="93"/>
    </row>
    <row r="720" spans="2:16" ht="13.5" customHeight="1">
      <c r="B720" s="93"/>
      <c r="O720" s="93"/>
      <c r="P720" s="93"/>
    </row>
    <row r="721" spans="2:16" ht="13.5" customHeight="1">
      <c r="B721" s="93"/>
      <c r="O721" s="93"/>
      <c r="P721" s="93"/>
    </row>
    <row r="722" spans="2:16" ht="13.5" customHeight="1">
      <c r="B722" s="93"/>
      <c r="O722" s="93"/>
      <c r="P722" s="93"/>
    </row>
    <row r="723" spans="2:16" ht="13.5" customHeight="1">
      <c r="B723" s="93"/>
      <c r="O723" s="93"/>
      <c r="P723" s="93"/>
    </row>
    <row r="724" spans="2:16" ht="13.5" customHeight="1">
      <c r="B724" s="93"/>
      <c r="O724" s="93"/>
      <c r="P724" s="93"/>
    </row>
    <row r="725" spans="2:16" ht="13.5" customHeight="1">
      <c r="B725" s="93"/>
      <c r="O725" s="93"/>
      <c r="P725" s="93"/>
    </row>
    <row r="726" spans="2:16" ht="13.5" customHeight="1">
      <c r="B726" s="93"/>
      <c r="O726" s="93"/>
      <c r="P726" s="93"/>
    </row>
    <row r="727" spans="2:16" ht="13.5" customHeight="1">
      <c r="B727" s="93"/>
      <c r="O727" s="93"/>
      <c r="P727" s="93"/>
    </row>
    <row r="728" spans="2:16" ht="13.5" customHeight="1">
      <c r="B728" s="93"/>
      <c r="O728" s="93"/>
      <c r="P728" s="93"/>
    </row>
    <row r="729" spans="2:16" ht="13.5" customHeight="1">
      <c r="B729" s="93"/>
      <c r="O729" s="93"/>
      <c r="P729" s="93"/>
    </row>
    <row r="730" spans="2:16" ht="13.5" customHeight="1">
      <c r="B730" s="93"/>
      <c r="O730" s="93"/>
      <c r="P730" s="93"/>
    </row>
    <row r="731" spans="2:16" ht="13.5" customHeight="1">
      <c r="B731" s="93"/>
      <c r="O731" s="93"/>
      <c r="P731" s="93"/>
    </row>
    <row r="732" spans="2:16" ht="13.5" customHeight="1">
      <c r="B732" s="93"/>
      <c r="O732" s="93"/>
      <c r="P732" s="93"/>
    </row>
    <row r="733" spans="2:16" ht="13.5" customHeight="1">
      <c r="B733" s="93"/>
      <c r="O733" s="93"/>
      <c r="P733" s="93"/>
    </row>
    <row r="734" spans="2:16" ht="13.5" customHeight="1">
      <c r="B734" s="93"/>
      <c r="O734" s="93"/>
      <c r="P734" s="93"/>
    </row>
    <row r="735" spans="2:16" ht="13.5" customHeight="1">
      <c r="B735" s="93"/>
      <c r="O735" s="93"/>
      <c r="P735" s="93"/>
    </row>
    <row r="736" spans="2:16" ht="13.5" customHeight="1">
      <c r="B736" s="93"/>
      <c r="O736" s="93"/>
      <c r="P736" s="93"/>
    </row>
    <row r="737" spans="2:16" ht="13.5" customHeight="1">
      <c r="B737" s="93"/>
      <c r="O737" s="93"/>
      <c r="P737" s="93"/>
    </row>
    <row r="738" spans="2:16" ht="13.5" customHeight="1">
      <c r="B738" s="93"/>
      <c r="O738" s="93"/>
      <c r="P738" s="93"/>
    </row>
    <row r="739" spans="2:16" ht="13.5" customHeight="1">
      <c r="B739" s="93"/>
      <c r="O739" s="93"/>
      <c r="P739" s="93"/>
    </row>
    <row r="740" spans="2:16" ht="13.5" customHeight="1">
      <c r="B740" s="93"/>
      <c r="O740" s="93"/>
      <c r="P740" s="93"/>
    </row>
    <row r="741" spans="2:16" ht="13.5" customHeight="1">
      <c r="B741" s="93"/>
      <c r="O741" s="93"/>
      <c r="P741" s="93"/>
    </row>
    <row r="742" spans="2:16" ht="13.5" customHeight="1">
      <c r="B742" s="93"/>
      <c r="O742" s="93"/>
      <c r="P742" s="93"/>
    </row>
    <row r="743" spans="2:16" ht="13.5" customHeight="1">
      <c r="B743" s="93"/>
      <c r="O743" s="93"/>
      <c r="P743" s="93"/>
    </row>
    <row r="744" spans="2:16" ht="13.5" customHeight="1">
      <c r="B744" s="93"/>
      <c r="O744" s="93"/>
      <c r="P744" s="93"/>
    </row>
    <row r="745" spans="2:16" ht="13.5" customHeight="1">
      <c r="B745" s="93"/>
      <c r="O745" s="93"/>
      <c r="P745" s="93"/>
    </row>
    <row r="746" spans="2:16" ht="13.5" customHeight="1">
      <c r="B746" s="93"/>
      <c r="O746" s="93"/>
      <c r="P746" s="93"/>
    </row>
    <row r="747" spans="2:16" ht="13.5" customHeight="1">
      <c r="B747" s="93"/>
      <c r="O747" s="93"/>
      <c r="P747" s="93"/>
    </row>
    <row r="748" spans="2:16" ht="13.5" customHeight="1">
      <c r="B748" s="93"/>
      <c r="O748" s="93"/>
      <c r="P748" s="93"/>
    </row>
    <row r="749" spans="2:16" ht="13.5" customHeight="1">
      <c r="B749" s="93"/>
      <c r="O749" s="93"/>
      <c r="P749" s="93"/>
    </row>
    <row r="750" spans="2:16" ht="13.5" customHeight="1">
      <c r="B750" s="93"/>
      <c r="O750" s="93"/>
      <c r="P750" s="93"/>
    </row>
    <row r="751" spans="2:16" ht="13.5" customHeight="1">
      <c r="B751" s="93"/>
      <c r="O751" s="93"/>
      <c r="P751" s="93"/>
    </row>
    <row r="752" spans="2:16" ht="13.5" customHeight="1">
      <c r="B752" s="93"/>
      <c r="O752" s="93"/>
      <c r="P752" s="93"/>
    </row>
    <row r="753" spans="2:16" ht="13.5" customHeight="1">
      <c r="B753" s="93"/>
      <c r="O753" s="93"/>
      <c r="P753" s="93"/>
    </row>
    <row r="754" spans="2:16" ht="13.5" customHeight="1">
      <c r="B754" s="93"/>
      <c r="O754" s="93"/>
      <c r="P754" s="93"/>
    </row>
    <row r="755" spans="2:16" ht="13.5" customHeight="1">
      <c r="B755" s="93"/>
      <c r="O755" s="93"/>
      <c r="P755" s="93"/>
    </row>
    <row r="756" spans="2:16" ht="13.5" customHeight="1">
      <c r="B756" s="93"/>
      <c r="O756" s="93"/>
      <c r="P756" s="93"/>
    </row>
    <row r="757" spans="2:16" ht="13.5" customHeight="1">
      <c r="B757" s="93"/>
      <c r="O757" s="93"/>
      <c r="P757" s="93"/>
    </row>
    <row r="758" spans="2:16" ht="13.5" customHeight="1">
      <c r="B758" s="93"/>
      <c r="O758" s="93"/>
      <c r="P758" s="93"/>
    </row>
    <row r="759" spans="2:16" ht="13.5" customHeight="1">
      <c r="B759" s="93"/>
      <c r="O759" s="93"/>
      <c r="P759" s="93"/>
    </row>
    <row r="760" spans="2:16" ht="13.5" customHeight="1">
      <c r="B760" s="93"/>
      <c r="O760" s="93"/>
      <c r="P760" s="93"/>
    </row>
    <row r="761" spans="2:16" ht="13.5" customHeight="1">
      <c r="B761" s="93"/>
      <c r="O761" s="93"/>
      <c r="P761" s="93"/>
    </row>
    <row r="762" spans="2:16" ht="13.5" customHeight="1">
      <c r="B762" s="93"/>
      <c r="O762" s="93"/>
      <c r="P762" s="93"/>
    </row>
    <row r="763" spans="2:16" ht="13.5" customHeight="1">
      <c r="B763" s="93"/>
      <c r="O763" s="93"/>
      <c r="P763" s="93"/>
    </row>
    <row r="764" spans="2:16" ht="13.5" customHeight="1">
      <c r="B764" s="93"/>
      <c r="O764" s="93"/>
      <c r="P764" s="93"/>
    </row>
    <row r="765" spans="2:16" ht="13.5" customHeight="1">
      <c r="B765" s="93"/>
      <c r="O765" s="93"/>
      <c r="P765" s="93"/>
    </row>
    <row r="766" spans="2:16" ht="13.5" customHeight="1">
      <c r="B766" s="93"/>
      <c r="O766" s="93"/>
      <c r="P766" s="93"/>
    </row>
    <row r="767" spans="2:16" ht="13.5" customHeight="1">
      <c r="B767" s="93"/>
      <c r="O767" s="93"/>
      <c r="P767" s="93"/>
    </row>
    <row r="768" spans="2:16" ht="13.5" customHeight="1">
      <c r="B768" s="93"/>
      <c r="O768" s="93"/>
      <c r="P768" s="93"/>
    </row>
    <row r="769" spans="2:16" ht="13.5" customHeight="1">
      <c r="B769" s="93"/>
      <c r="O769" s="93"/>
      <c r="P769" s="93"/>
    </row>
    <row r="770" spans="2:16" ht="13.5" customHeight="1">
      <c r="B770" s="93"/>
      <c r="O770" s="93"/>
      <c r="P770" s="93"/>
    </row>
    <row r="771" spans="2:16" ht="13.5" customHeight="1">
      <c r="B771" s="93"/>
      <c r="O771" s="93"/>
      <c r="P771" s="93"/>
    </row>
    <row r="772" spans="2:16" ht="13.5" customHeight="1">
      <c r="B772" s="93"/>
      <c r="O772" s="93"/>
      <c r="P772" s="93"/>
    </row>
    <row r="773" spans="2:16" ht="13.5" customHeight="1">
      <c r="B773" s="93"/>
      <c r="O773" s="93"/>
      <c r="P773" s="93"/>
    </row>
    <row r="774" spans="2:16" ht="13.5" customHeight="1">
      <c r="B774" s="93"/>
      <c r="O774" s="93"/>
      <c r="P774" s="93"/>
    </row>
    <row r="775" spans="2:16" ht="13.5" customHeight="1">
      <c r="B775" s="93"/>
      <c r="O775" s="93"/>
      <c r="P775" s="93"/>
    </row>
    <row r="776" spans="2:16" ht="13.5" customHeight="1">
      <c r="B776" s="93"/>
      <c r="O776" s="93"/>
      <c r="P776" s="93"/>
    </row>
    <row r="777" spans="2:16" ht="13.5" customHeight="1">
      <c r="B777" s="93"/>
      <c r="O777" s="93"/>
      <c r="P777" s="93"/>
    </row>
    <row r="778" spans="2:16" ht="13.5" customHeight="1">
      <c r="B778" s="93"/>
      <c r="O778" s="93"/>
      <c r="P778" s="93"/>
    </row>
    <row r="779" spans="2:16" ht="13.5" customHeight="1">
      <c r="B779" s="93"/>
      <c r="O779" s="93"/>
      <c r="P779" s="93"/>
    </row>
    <row r="780" spans="2:16" ht="13.5" customHeight="1">
      <c r="B780" s="93"/>
      <c r="O780" s="93"/>
      <c r="P780" s="93"/>
    </row>
    <row r="781" spans="2:16" ht="13.5" customHeight="1">
      <c r="B781" s="93"/>
      <c r="O781" s="93"/>
      <c r="P781" s="93"/>
    </row>
    <row r="782" spans="2:16" ht="13.5" customHeight="1">
      <c r="B782" s="93"/>
      <c r="O782" s="93"/>
      <c r="P782" s="93"/>
    </row>
    <row r="783" spans="2:16" ht="13.5" customHeight="1">
      <c r="B783" s="93"/>
      <c r="O783" s="93"/>
      <c r="P783" s="93"/>
    </row>
    <row r="784" spans="2:16" ht="13.5" customHeight="1">
      <c r="B784" s="93"/>
      <c r="O784" s="93"/>
      <c r="P784" s="93"/>
    </row>
    <row r="785" spans="2:16" ht="13.5" customHeight="1">
      <c r="B785" s="93"/>
      <c r="O785" s="93"/>
      <c r="P785" s="93"/>
    </row>
    <row r="786" spans="2:16" ht="13.5" customHeight="1">
      <c r="B786" s="93"/>
      <c r="O786" s="93"/>
      <c r="P786" s="93"/>
    </row>
    <row r="787" spans="2:16" ht="13.5" customHeight="1">
      <c r="B787" s="93"/>
      <c r="O787" s="93"/>
      <c r="P787" s="93"/>
    </row>
    <row r="788" spans="2:16" ht="13.5" customHeight="1">
      <c r="B788" s="93"/>
      <c r="O788" s="93"/>
      <c r="P788" s="93"/>
    </row>
    <row r="789" spans="2:16" ht="13.5" customHeight="1">
      <c r="B789" s="93"/>
      <c r="O789" s="93"/>
      <c r="P789" s="93"/>
    </row>
    <row r="790" spans="2:16" ht="13.5" customHeight="1">
      <c r="B790" s="93"/>
      <c r="O790" s="93"/>
      <c r="P790" s="93"/>
    </row>
    <row r="791" spans="2:16" ht="13.5" customHeight="1">
      <c r="B791" s="93"/>
      <c r="O791" s="93"/>
      <c r="P791" s="93"/>
    </row>
    <row r="792" spans="2:16" ht="13.5" customHeight="1">
      <c r="B792" s="93"/>
      <c r="O792" s="93"/>
      <c r="P792" s="93"/>
    </row>
    <row r="793" spans="2:16" ht="13.5" customHeight="1">
      <c r="B793" s="93"/>
      <c r="O793" s="93"/>
      <c r="P793" s="93"/>
    </row>
    <row r="794" spans="2:16" ht="13.5" customHeight="1">
      <c r="B794" s="93"/>
      <c r="O794" s="93"/>
      <c r="P794" s="93"/>
    </row>
    <row r="795" spans="2:16" ht="13.5" customHeight="1">
      <c r="B795" s="93"/>
      <c r="O795" s="93"/>
      <c r="P795" s="93"/>
    </row>
    <row r="796" spans="2:16" ht="13.5" customHeight="1">
      <c r="B796" s="93"/>
      <c r="O796" s="93"/>
      <c r="P796" s="93"/>
    </row>
    <row r="797" spans="2:16" ht="13.5" customHeight="1">
      <c r="B797" s="93"/>
      <c r="O797" s="93"/>
      <c r="P797" s="93"/>
    </row>
    <row r="798" spans="2:16" ht="13.5" customHeight="1">
      <c r="B798" s="93"/>
      <c r="O798" s="93"/>
      <c r="P798" s="93"/>
    </row>
    <row r="799" spans="2:16" ht="13.5" customHeight="1">
      <c r="B799" s="93"/>
      <c r="O799" s="93"/>
      <c r="P799" s="93"/>
    </row>
    <row r="800" spans="2:16" ht="13.5" customHeight="1">
      <c r="B800" s="93"/>
      <c r="O800" s="93"/>
      <c r="P800" s="93"/>
    </row>
    <row r="801" spans="2:16" ht="13.5" customHeight="1">
      <c r="B801" s="93"/>
      <c r="O801" s="93"/>
      <c r="P801" s="93"/>
    </row>
    <row r="802" spans="2:16" ht="13.5" customHeight="1">
      <c r="B802" s="93"/>
      <c r="O802" s="93"/>
      <c r="P802" s="93"/>
    </row>
    <row r="803" spans="2:16" ht="13.5" customHeight="1">
      <c r="B803" s="93"/>
      <c r="O803" s="93"/>
      <c r="P803" s="93"/>
    </row>
    <row r="804" spans="2:16" ht="13.5" customHeight="1">
      <c r="B804" s="93"/>
      <c r="O804" s="93"/>
      <c r="P804" s="93"/>
    </row>
    <row r="805" spans="2:16" ht="13.5" customHeight="1">
      <c r="B805" s="93"/>
      <c r="O805" s="93"/>
      <c r="P805" s="93"/>
    </row>
    <row r="806" spans="2:16" ht="13.5" customHeight="1">
      <c r="B806" s="93"/>
      <c r="O806" s="93"/>
      <c r="P806" s="93"/>
    </row>
    <row r="807" spans="2:16" ht="13.5" customHeight="1">
      <c r="B807" s="93"/>
      <c r="O807" s="93"/>
      <c r="P807" s="93"/>
    </row>
    <row r="808" spans="2:16" ht="13.5" customHeight="1">
      <c r="B808" s="93"/>
      <c r="O808" s="93"/>
      <c r="P808" s="93"/>
    </row>
    <row r="809" spans="2:16" ht="13.5" customHeight="1">
      <c r="B809" s="93"/>
      <c r="O809" s="93"/>
      <c r="P809" s="93"/>
    </row>
    <row r="810" spans="2:16" ht="13.5" customHeight="1">
      <c r="B810" s="93"/>
      <c r="O810" s="93"/>
      <c r="P810" s="93"/>
    </row>
    <row r="811" spans="2:16" ht="13.5" customHeight="1">
      <c r="B811" s="93"/>
      <c r="O811" s="93"/>
      <c r="P811" s="93"/>
    </row>
    <row r="812" spans="2:16" ht="13.5" customHeight="1">
      <c r="B812" s="93"/>
      <c r="O812" s="93"/>
      <c r="P812" s="93"/>
    </row>
    <row r="813" spans="2:16" ht="13.5" customHeight="1">
      <c r="B813" s="93"/>
      <c r="O813" s="93"/>
      <c r="P813" s="93"/>
    </row>
    <row r="814" spans="2:16" ht="13.5" customHeight="1">
      <c r="B814" s="93"/>
      <c r="O814" s="93"/>
      <c r="P814" s="93"/>
    </row>
    <row r="815" spans="2:16" ht="13.5" customHeight="1">
      <c r="B815" s="93"/>
      <c r="O815" s="93"/>
      <c r="P815" s="93"/>
    </row>
    <row r="816" spans="2:16" ht="13.5" customHeight="1">
      <c r="B816" s="93"/>
      <c r="O816" s="93"/>
      <c r="P816" s="93"/>
    </row>
    <row r="817" spans="2:16" ht="13.5" customHeight="1">
      <c r="B817" s="93"/>
      <c r="O817" s="93"/>
      <c r="P817" s="93"/>
    </row>
    <row r="818" spans="2:16" ht="13.5" customHeight="1">
      <c r="B818" s="93"/>
      <c r="O818" s="93"/>
      <c r="P818" s="93"/>
    </row>
    <row r="819" spans="2:16" ht="13.5" customHeight="1">
      <c r="B819" s="93"/>
      <c r="O819" s="93"/>
      <c r="P819" s="93"/>
    </row>
    <row r="820" spans="2:16" ht="13.5" customHeight="1">
      <c r="B820" s="93"/>
      <c r="O820" s="93"/>
      <c r="P820" s="93"/>
    </row>
    <row r="821" spans="2:16" ht="13.5" customHeight="1">
      <c r="B821" s="93"/>
      <c r="O821" s="93"/>
      <c r="P821" s="93"/>
    </row>
    <row r="822" spans="2:16" ht="13.5" customHeight="1">
      <c r="B822" s="93"/>
      <c r="O822" s="93"/>
      <c r="P822" s="93"/>
    </row>
    <row r="823" spans="2:16" ht="13.5" customHeight="1">
      <c r="B823" s="93"/>
      <c r="O823" s="93"/>
      <c r="P823" s="93"/>
    </row>
    <row r="824" spans="2:16" ht="13.5" customHeight="1">
      <c r="B824" s="93"/>
      <c r="O824" s="93"/>
      <c r="P824" s="93"/>
    </row>
    <row r="825" spans="2:16" ht="13.5" customHeight="1">
      <c r="B825" s="93"/>
      <c r="O825" s="93"/>
      <c r="P825" s="93"/>
    </row>
    <row r="826" spans="2:16" ht="13.5" customHeight="1">
      <c r="B826" s="93"/>
      <c r="O826" s="93"/>
      <c r="P826" s="93"/>
    </row>
    <row r="827" spans="2:16" ht="13.5" customHeight="1">
      <c r="B827" s="93"/>
      <c r="O827" s="93"/>
      <c r="P827" s="93"/>
    </row>
    <row r="828" spans="2:16" ht="13.5" customHeight="1">
      <c r="B828" s="93"/>
      <c r="O828" s="93"/>
      <c r="P828" s="93"/>
    </row>
    <row r="829" spans="2:16" ht="13.5" customHeight="1">
      <c r="B829" s="93"/>
      <c r="O829" s="93"/>
      <c r="P829" s="93"/>
    </row>
    <row r="830" spans="2:16" ht="13.5" customHeight="1">
      <c r="B830" s="93"/>
      <c r="O830" s="93"/>
      <c r="P830" s="93"/>
    </row>
    <row r="831" spans="2:16" ht="13.5" customHeight="1">
      <c r="B831" s="93"/>
      <c r="O831" s="93"/>
      <c r="P831" s="93"/>
    </row>
    <row r="832" spans="2:16" ht="13.5" customHeight="1">
      <c r="B832" s="93"/>
      <c r="O832" s="93"/>
      <c r="P832" s="93"/>
    </row>
    <row r="833" spans="2:16" ht="13.5" customHeight="1">
      <c r="B833" s="93"/>
      <c r="O833" s="93"/>
      <c r="P833" s="93"/>
    </row>
    <row r="834" spans="2:16" ht="13.5" customHeight="1">
      <c r="B834" s="93"/>
      <c r="O834" s="93"/>
      <c r="P834" s="93"/>
    </row>
    <row r="835" spans="2:16" ht="13.5" customHeight="1">
      <c r="B835" s="93"/>
      <c r="O835" s="93"/>
      <c r="P835" s="93"/>
    </row>
    <row r="836" spans="2:16" ht="13.5" customHeight="1">
      <c r="B836" s="93"/>
      <c r="O836" s="93"/>
      <c r="P836" s="93"/>
    </row>
    <row r="837" spans="2:16" ht="13.5" customHeight="1">
      <c r="B837" s="93"/>
      <c r="O837" s="93"/>
      <c r="P837" s="93"/>
    </row>
    <row r="838" spans="2:16" ht="13.5" customHeight="1">
      <c r="B838" s="93"/>
      <c r="O838" s="93"/>
      <c r="P838" s="93"/>
    </row>
    <row r="839" spans="2:16" ht="13.5" customHeight="1">
      <c r="B839" s="93"/>
      <c r="O839" s="93"/>
      <c r="P839" s="93"/>
    </row>
    <row r="840" spans="2:16" ht="13.5" customHeight="1">
      <c r="B840" s="93"/>
      <c r="O840" s="93"/>
      <c r="P840" s="93"/>
    </row>
    <row r="841" spans="2:16" ht="13.5" customHeight="1">
      <c r="B841" s="93"/>
      <c r="O841" s="93"/>
      <c r="P841" s="93"/>
    </row>
    <row r="842" spans="2:16" ht="13.5" customHeight="1">
      <c r="B842" s="93"/>
      <c r="O842" s="93"/>
      <c r="P842" s="93"/>
    </row>
    <row r="843" spans="2:16" ht="13.5" customHeight="1">
      <c r="B843" s="93"/>
      <c r="O843" s="93"/>
      <c r="P843" s="93"/>
    </row>
    <row r="844" spans="2:16" ht="13.5" customHeight="1">
      <c r="B844" s="93"/>
      <c r="O844" s="93"/>
      <c r="P844" s="93"/>
    </row>
    <row r="845" spans="2:16" ht="13.5" customHeight="1">
      <c r="B845" s="93"/>
      <c r="O845" s="93"/>
      <c r="P845" s="93"/>
    </row>
    <row r="846" spans="2:16" ht="13.5" customHeight="1">
      <c r="B846" s="93"/>
      <c r="O846" s="93"/>
      <c r="P846" s="93"/>
    </row>
    <row r="847" spans="2:16" ht="13.5" customHeight="1">
      <c r="B847" s="93"/>
      <c r="O847" s="93"/>
      <c r="P847" s="93"/>
    </row>
    <row r="848" spans="2:16" ht="13.5" customHeight="1">
      <c r="B848" s="93"/>
      <c r="O848" s="93"/>
      <c r="P848" s="93"/>
    </row>
    <row r="849" spans="2:16" ht="13.5" customHeight="1">
      <c r="B849" s="93"/>
      <c r="O849" s="93"/>
      <c r="P849" s="93"/>
    </row>
    <row r="850" spans="2:16" ht="13.5" customHeight="1">
      <c r="B850" s="93"/>
      <c r="O850" s="93"/>
      <c r="P850" s="93"/>
    </row>
    <row r="851" spans="2:16" ht="13.5" customHeight="1">
      <c r="B851" s="93"/>
      <c r="O851" s="93"/>
      <c r="P851" s="93"/>
    </row>
    <row r="852" spans="2:16" ht="13.5" customHeight="1">
      <c r="B852" s="93"/>
      <c r="O852" s="93"/>
      <c r="P852" s="93"/>
    </row>
    <row r="853" spans="2:16" ht="13.5" customHeight="1">
      <c r="B853" s="93"/>
      <c r="O853" s="93"/>
      <c r="P853" s="93"/>
    </row>
    <row r="854" spans="2:16" ht="13.5" customHeight="1">
      <c r="B854" s="93"/>
      <c r="O854" s="93"/>
      <c r="P854" s="93"/>
    </row>
    <row r="855" spans="2:16" ht="13.5" customHeight="1">
      <c r="B855" s="93"/>
      <c r="O855" s="93"/>
      <c r="P855" s="93"/>
    </row>
    <row r="856" spans="2:16" ht="13.5" customHeight="1">
      <c r="B856" s="93"/>
      <c r="O856" s="93"/>
      <c r="P856" s="93"/>
    </row>
    <row r="857" spans="2:16" ht="13.5" customHeight="1">
      <c r="B857" s="93"/>
      <c r="O857" s="93"/>
      <c r="P857" s="93"/>
    </row>
    <row r="858" spans="2:16" ht="13.5" customHeight="1">
      <c r="B858" s="93"/>
      <c r="O858" s="93"/>
      <c r="P858" s="93"/>
    </row>
    <row r="859" spans="2:16" ht="13.5" customHeight="1">
      <c r="B859" s="93"/>
      <c r="O859" s="93"/>
      <c r="P859" s="93"/>
    </row>
    <row r="860" spans="2:16" ht="13.5" customHeight="1">
      <c r="B860" s="93"/>
      <c r="O860" s="93"/>
      <c r="P860" s="93"/>
    </row>
    <row r="861" spans="2:16" ht="13.5" customHeight="1">
      <c r="B861" s="93"/>
      <c r="O861" s="93"/>
      <c r="P861" s="93"/>
    </row>
    <row r="862" spans="2:16" ht="13.5" customHeight="1">
      <c r="B862" s="93"/>
      <c r="O862" s="93"/>
      <c r="P862" s="93"/>
    </row>
    <row r="863" spans="2:16" ht="13.5" customHeight="1">
      <c r="B863" s="93"/>
      <c r="O863" s="93"/>
      <c r="P863" s="93"/>
    </row>
    <row r="864" spans="2:16" ht="13.5" customHeight="1">
      <c r="B864" s="93"/>
      <c r="O864" s="93"/>
      <c r="P864" s="93"/>
    </row>
    <row r="865" spans="2:16" ht="13.5" customHeight="1">
      <c r="B865" s="93"/>
      <c r="O865" s="93"/>
      <c r="P865" s="93"/>
    </row>
    <row r="866" spans="2:16" ht="13.5" customHeight="1">
      <c r="B866" s="93"/>
      <c r="O866" s="93"/>
      <c r="P866" s="93"/>
    </row>
    <row r="867" spans="2:16" ht="13.5" customHeight="1">
      <c r="B867" s="93"/>
      <c r="O867" s="93"/>
      <c r="P867" s="93"/>
    </row>
    <row r="868" spans="2:16" ht="13.5" customHeight="1">
      <c r="B868" s="93"/>
      <c r="O868" s="93"/>
      <c r="P868" s="93"/>
    </row>
    <row r="869" spans="2:16" ht="13.5" customHeight="1">
      <c r="B869" s="93"/>
      <c r="O869" s="93"/>
      <c r="P869" s="93"/>
    </row>
    <row r="870" spans="2:16" ht="13.5" customHeight="1">
      <c r="B870" s="93"/>
      <c r="O870" s="93"/>
      <c r="P870" s="93"/>
    </row>
    <row r="871" spans="2:16" ht="13.5" customHeight="1">
      <c r="B871" s="93"/>
      <c r="O871" s="93"/>
      <c r="P871" s="93"/>
    </row>
    <row r="872" spans="2:16" ht="13.5" customHeight="1">
      <c r="B872" s="93"/>
      <c r="O872" s="93"/>
      <c r="P872" s="93"/>
    </row>
    <row r="873" spans="2:16" ht="13.5" customHeight="1">
      <c r="B873" s="93"/>
      <c r="O873" s="93"/>
      <c r="P873" s="93"/>
    </row>
    <row r="874" spans="2:16" ht="13.5" customHeight="1">
      <c r="B874" s="93"/>
      <c r="O874" s="93"/>
      <c r="P874" s="93"/>
    </row>
    <row r="875" spans="2:16" ht="13.5" customHeight="1">
      <c r="B875" s="93"/>
      <c r="O875" s="93"/>
      <c r="P875" s="93"/>
    </row>
    <row r="876" spans="2:16" ht="13.5" customHeight="1">
      <c r="B876" s="93"/>
      <c r="O876" s="93"/>
      <c r="P876" s="93"/>
    </row>
    <row r="877" spans="2:16" ht="13.5" customHeight="1">
      <c r="B877" s="93"/>
      <c r="O877" s="93"/>
      <c r="P877" s="93"/>
    </row>
    <row r="878" spans="2:16" ht="13.5" customHeight="1">
      <c r="B878" s="93"/>
      <c r="O878" s="93"/>
      <c r="P878" s="93"/>
    </row>
    <row r="879" spans="2:16" ht="13.5" customHeight="1">
      <c r="B879" s="93"/>
      <c r="O879" s="93"/>
      <c r="P879" s="93"/>
    </row>
    <row r="880" spans="2:16" ht="13.5" customHeight="1">
      <c r="B880" s="93"/>
      <c r="O880" s="93"/>
      <c r="P880" s="93"/>
    </row>
    <row r="881" spans="2:16" ht="13.5" customHeight="1">
      <c r="B881" s="93"/>
      <c r="O881" s="93"/>
      <c r="P881" s="93"/>
    </row>
    <row r="882" spans="2:16" ht="13.5" customHeight="1">
      <c r="B882" s="93"/>
      <c r="O882" s="93"/>
      <c r="P882" s="93"/>
    </row>
    <row r="883" spans="2:16" ht="13.5" customHeight="1">
      <c r="B883" s="93"/>
      <c r="O883" s="93"/>
      <c r="P883" s="93"/>
    </row>
    <row r="884" spans="2:16" ht="13.5" customHeight="1">
      <c r="B884" s="93"/>
      <c r="O884" s="93"/>
      <c r="P884" s="93"/>
    </row>
    <row r="885" spans="2:16" ht="13.5" customHeight="1">
      <c r="B885" s="93"/>
      <c r="O885" s="93"/>
      <c r="P885" s="93"/>
    </row>
    <row r="886" spans="2:16" ht="13.5" customHeight="1">
      <c r="B886" s="93"/>
      <c r="O886" s="93"/>
      <c r="P886" s="93"/>
    </row>
    <row r="887" spans="2:16" ht="13.5" customHeight="1">
      <c r="B887" s="93"/>
      <c r="O887" s="93"/>
      <c r="P887" s="93"/>
    </row>
    <row r="888" spans="2:16" ht="13.5" customHeight="1">
      <c r="B888" s="93"/>
      <c r="O888" s="93"/>
      <c r="P888" s="93"/>
    </row>
    <row r="889" spans="2:16" ht="13.5" customHeight="1">
      <c r="B889" s="93"/>
      <c r="O889" s="93"/>
      <c r="P889" s="93"/>
    </row>
    <row r="890" spans="2:16" ht="13.5" customHeight="1">
      <c r="B890" s="93"/>
      <c r="O890" s="93"/>
      <c r="P890" s="93"/>
    </row>
    <row r="891" spans="2:16" ht="13.5" customHeight="1">
      <c r="B891" s="93"/>
      <c r="O891" s="93"/>
      <c r="P891" s="93"/>
    </row>
    <row r="892" spans="2:16" ht="13.5" customHeight="1">
      <c r="B892" s="93"/>
      <c r="O892" s="93"/>
      <c r="P892" s="93"/>
    </row>
    <row r="893" spans="2:16" ht="13.5" customHeight="1">
      <c r="B893" s="93"/>
      <c r="O893" s="93"/>
      <c r="P893" s="93"/>
    </row>
    <row r="894" spans="2:16" ht="13.5" customHeight="1">
      <c r="B894" s="93"/>
      <c r="O894" s="93"/>
      <c r="P894" s="93"/>
    </row>
    <row r="895" spans="2:16" ht="13.5" customHeight="1">
      <c r="B895" s="93"/>
      <c r="O895" s="93"/>
      <c r="P895" s="93"/>
    </row>
    <row r="896" spans="2:16" ht="13.5" customHeight="1">
      <c r="B896" s="93"/>
      <c r="O896" s="93"/>
      <c r="P896" s="93"/>
    </row>
    <row r="897" spans="2:16" ht="13.5" customHeight="1">
      <c r="B897" s="93"/>
      <c r="O897" s="93"/>
      <c r="P897" s="93"/>
    </row>
    <row r="898" spans="2:16" ht="13.5" customHeight="1">
      <c r="B898" s="93"/>
      <c r="O898" s="93"/>
      <c r="P898" s="93"/>
    </row>
    <row r="899" spans="2:16" ht="13.5" customHeight="1">
      <c r="B899" s="93"/>
      <c r="O899" s="93"/>
      <c r="P899" s="93"/>
    </row>
    <row r="900" spans="2:16" ht="13.5" customHeight="1">
      <c r="B900" s="93"/>
      <c r="O900" s="93"/>
      <c r="P900" s="93"/>
    </row>
    <row r="901" spans="2:16" ht="13.5" customHeight="1">
      <c r="B901" s="93"/>
      <c r="O901" s="93"/>
      <c r="P901" s="93"/>
    </row>
    <row r="902" spans="2:16" ht="13.5" customHeight="1">
      <c r="B902" s="93"/>
      <c r="O902" s="93"/>
      <c r="P902" s="93"/>
    </row>
    <row r="903" spans="2:16" ht="13.5" customHeight="1">
      <c r="B903" s="93"/>
      <c r="O903" s="93"/>
      <c r="P903" s="93"/>
    </row>
    <row r="904" spans="2:16" ht="13.5" customHeight="1">
      <c r="B904" s="93"/>
      <c r="O904" s="93"/>
      <c r="P904" s="93"/>
    </row>
    <row r="905" spans="2:16" ht="13.5" customHeight="1">
      <c r="B905" s="93"/>
      <c r="O905" s="93"/>
      <c r="P905" s="93"/>
    </row>
    <row r="906" spans="2:16" ht="13.5" customHeight="1">
      <c r="B906" s="93"/>
      <c r="O906" s="93"/>
      <c r="P906" s="93"/>
    </row>
    <row r="907" spans="2:16" ht="13.5" customHeight="1">
      <c r="B907" s="93"/>
      <c r="O907" s="93"/>
      <c r="P907" s="93"/>
    </row>
    <row r="908" spans="2:16" ht="13.5" customHeight="1">
      <c r="B908" s="93"/>
      <c r="O908" s="93"/>
      <c r="P908" s="93"/>
    </row>
    <row r="909" spans="2:16" ht="13.5" customHeight="1">
      <c r="B909" s="93"/>
      <c r="O909" s="93"/>
      <c r="P909" s="93"/>
    </row>
    <row r="910" spans="2:16" ht="13.5" customHeight="1">
      <c r="B910" s="93"/>
      <c r="O910" s="93"/>
      <c r="P910" s="93"/>
    </row>
    <row r="911" spans="2:16" ht="13.5" customHeight="1">
      <c r="B911" s="93"/>
      <c r="O911" s="93"/>
      <c r="P911" s="93"/>
    </row>
    <row r="912" spans="2:16" ht="13.5" customHeight="1">
      <c r="B912" s="93"/>
      <c r="O912" s="93"/>
      <c r="P912" s="93"/>
    </row>
    <row r="913" spans="2:16" ht="13.5" customHeight="1">
      <c r="B913" s="93"/>
      <c r="O913" s="93"/>
      <c r="P913" s="93"/>
    </row>
    <row r="914" spans="2:16" ht="13.5" customHeight="1">
      <c r="B914" s="93"/>
      <c r="O914" s="93"/>
      <c r="P914" s="93"/>
    </row>
    <row r="915" spans="2:16" ht="13.5" customHeight="1">
      <c r="B915" s="93"/>
      <c r="O915" s="93"/>
      <c r="P915" s="93"/>
    </row>
    <row r="916" spans="2:16" ht="13.5" customHeight="1">
      <c r="B916" s="93"/>
      <c r="O916" s="93"/>
      <c r="P916" s="93"/>
    </row>
    <row r="917" spans="2:16" ht="13.5" customHeight="1">
      <c r="B917" s="93"/>
      <c r="O917" s="93"/>
      <c r="P917" s="93"/>
    </row>
    <row r="918" spans="2:16" ht="13.5" customHeight="1">
      <c r="B918" s="93"/>
      <c r="O918" s="93"/>
      <c r="P918" s="93"/>
    </row>
    <row r="919" spans="2:16" ht="13.5" customHeight="1">
      <c r="B919" s="93"/>
      <c r="O919" s="93"/>
      <c r="P919" s="93"/>
    </row>
    <row r="920" spans="2:16" ht="13.5" customHeight="1">
      <c r="B920" s="93"/>
      <c r="O920" s="93"/>
      <c r="P920" s="93"/>
    </row>
    <row r="921" spans="2:16" ht="13.5" customHeight="1">
      <c r="B921" s="93"/>
      <c r="O921" s="93"/>
      <c r="P921" s="93"/>
    </row>
    <row r="922" spans="2:16" ht="13.5" customHeight="1">
      <c r="B922" s="93"/>
      <c r="O922" s="93"/>
      <c r="P922" s="93"/>
    </row>
    <row r="923" spans="2:16" ht="13.5" customHeight="1">
      <c r="B923" s="93"/>
      <c r="O923" s="93"/>
      <c r="P923" s="93"/>
    </row>
    <row r="924" spans="2:16" ht="13.5" customHeight="1">
      <c r="B924" s="93"/>
      <c r="O924" s="93"/>
      <c r="P924" s="93"/>
    </row>
    <row r="925" spans="2:16" ht="13.5" customHeight="1">
      <c r="B925" s="93"/>
      <c r="O925" s="93"/>
      <c r="P925" s="93"/>
    </row>
    <row r="926" spans="2:16" ht="13.5" customHeight="1">
      <c r="B926" s="93"/>
      <c r="O926" s="93"/>
      <c r="P926" s="93"/>
    </row>
    <row r="927" spans="2:16" ht="13.5" customHeight="1">
      <c r="B927" s="93"/>
      <c r="O927" s="93"/>
      <c r="P927" s="93"/>
    </row>
    <row r="928" spans="2:16" ht="13.5" customHeight="1">
      <c r="B928" s="93"/>
      <c r="O928" s="93"/>
      <c r="P928" s="93"/>
    </row>
    <row r="929" spans="2:16" ht="13.5" customHeight="1">
      <c r="B929" s="93"/>
      <c r="O929" s="93"/>
      <c r="P929" s="93"/>
    </row>
    <row r="930" spans="2:16" ht="13.5" customHeight="1">
      <c r="B930" s="93"/>
      <c r="O930" s="93"/>
      <c r="P930" s="93"/>
    </row>
    <row r="931" spans="2:16" ht="13.5" customHeight="1">
      <c r="B931" s="93"/>
      <c r="O931" s="93"/>
      <c r="P931" s="93"/>
    </row>
    <row r="932" spans="2:16" ht="13.5" customHeight="1">
      <c r="B932" s="93"/>
      <c r="O932" s="93"/>
      <c r="P932" s="93"/>
    </row>
    <row r="933" spans="2:16" ht="13.5" customHeight="1">
      <c r="B933" s="93"/>
      <c r="O933" s="93"/>
      <c r="P933" s="93"/>
    </row>
    <row r="934" spans="2:16" ht="13.5" customHeight="1">
      <c r="B934" s="93"/>
      <c r="O934" s="93"/>
      <c r="P934" s="93"/>
    </row>
    <row r="935" spans="2:16" ht="13.5" customHeight="1">
      <c r="B935" s="93"/>
      <c r="O935" s="93"/>
      <c r="P935" s="93"/>
    </row>
    <row r="936" spans="2:16" ht="13.5" customHeight="1">
      <c r="B936" s="93"/>
      <c r="O936" s="93"/>
      <c r="P936" s="93"/>
    </row>
    <row r="937" spans="2:16" ht="13.5" customHeight="1">
      <c r="B937" s="93"/>
      <c r="O937" s="93"/>
      <c r="P937" s="93"/>
    </row>
    <row r="938" spans="2:16" ht="13.5" customHeight="1">
      <c r="B938" s="93"/>
      <c r="O938" s="93"/>
      <c r="P938" s="93"/>
    </row>
    <row r="939" spans="2:16" ht="13.5" customHeight="1">
      <c r="B939" s="93"/>
      <c r="O939" s="93"/>
      <c r="P939" s="93"/>
    </row>
    <row r="940" spans="2:16" ht="13.5" customHeight="1">
      <c r="B940" s="93"/>
      <c r="O940" s="93"/>
      <c r="P940" s="93"/>
    </row>
    <row r="941" spans="2:16" ht="13.5" customHeight="1">
      <c r="B941" s="93"/>
      <c r="O941" s="93"/>
      <c r="P941" s="93"/>
    </row>
    <row r="942" spans="2:16" ht="13.5" customHeight="1">
      <c r="B942" s="93"/>
      <c r="O942" s="93"/>
      <c r="P942" s="93"/>
    </row>
    <row r="943" spans="2:16" ht="13.5" customHeight="1">
      <c r="B943" s="93"/>
      <c r="O943" s="93"/>
      <c r="P943" s="93"/>
    </row>
    <row r="944" spans="2:16" ht="13.5" customHeight="1">
      <c r="B944" s="93"/>
      <c r="O944" s="93"/>
      <c r="P944" s="93"/>
    </row>
    <row r="945" spans="2:16" ht="13.5" customHeight="1">
      <c r="B945" s="93"/>
      <c r="O945" s="93"/>
      <c r="P945" s="93"/>
    </row>
    <row r="946" spans="2:16" ht="13.5" customHeight="1">
      <c r="B946" s="93"/>
      <c r="O946" s="93"/>
      <c r="P946" s="93"/>
    </row>
    <row r="947" spans="2:16" ht="13.5" customHeight="1">
      <c r="B947" s="93"/>
      <c r="O947" s="93"/>
      <c r="P947" s="93"/>
    </row>
    <row r="948" spans="2:16" ht="13.5" customHeight="1">
      <c r="B948" s="93"/>
      <c r="O948" s="93"/>
      <c r="P948" s="93"/>
    </row>
    <row r="949" spans="2:16" ht="13.5" customHeight="1">
      <c r="B949" s="93"/>
      <c r="O949" s="93"/>
      <c r="P949" s="93"/>
    </row>
    <row r="950" spans="2:16" ht="13.5" customHeight="1">
      <c r="B950" s="93"/>
      <c r="O950" s="93"/>
      <c r="P950" s="93"/>
    </row>
    <row r="951" spans="2:16" ht="13.5" customHeight="1">
      <c r="B951" s="93"/>
      <c r="O951" s="93"/>
      <c r="P951" s="93"/>
    </row>
    <row r="952" spans="2:16" ht="13.5" customHeight="1">
      <c r="B952" s="93"/>
      <c r="O952" s="93"/>
      <c r="P952" s="93"/>
    </row>
    <row r="953" spans="2:16" ht="13.5" customHeight="1">
      <c r="B953" s="93"/>
      <c r="O953" s="93"/>
      <c r="P953" s="93"/>
    </row>
    <row r="954" spans="2:16" ht="13.5" customHeight="1">
      <c r="B954" s="93"/>
      <c r="O954" s="93"/>
      <c r="P954" s="93"/>
    </row>
    <row r="955" spans="2:16" ht="13.5" customHeight="1">
      <c r="B955" s="93"/>
      <c r="O955" s="93"/>
      <c r="P955" s="93"/>
    </row>
    <row r="956" spans="2:16" ht="13.5" customHeight="1">
      <c r="B956" s="93"/>
      <c r="O956" s="93"/>
      <c r="P956" s="93"/>
    </row>
    <row r="957" spans="2:16" ht="13.5" customHeight="1">
      <c r="B957" s="93"/>
      <c r="O957" s="93"/>
      <c r="P957" s="93"/>
    </row>
    <row r="958" spans="2:16" ht="13.5" customHeight="1">
      <c r="B958" s="93"/>
      <c r="O958" s="93"/>
      <c r="P958" s="93"/>
    </row>
    <row r="959" spans="2:16" ht="13.5" customHeight="1">
      <c r="B959" s="93"/>
      <c r="O959" s="93"/>
      <c r="P959" s="93"/>
    </row>
    <row r="960" spans="2:16" ht="13.5" customHeight="1">
      <c r="B960" s="93"/>
      <c r="O960" s="93"/>
      <c r="P960" s="93"/>
    </row>
    <row r="961" spans="2:16" ht="13.5" customHeight="1">
      <c r="B961" s="93"/>
      <c r="O961" s="93"/>
      <c r="P961" s="93"/>
    </row>
    <row r="962" spans="2:16" ht="13.5" customHeight="1">
      <c r="B962" s="93"/>
      <c r="O962" s="93"/>
      <c r="P962" s="93"/>
    </row>
    <row r="963" spans="2:16" ht="13.5" customHeight="1">
      <c r="B963" s="93"/>
      <c r="O963" s="93"/>
      <c r="P963" s="93"/>
    </row>
    <row r="964" spans="2:16" ht="13.5" customHeight="1">
      <c r="B964" s="93"/>
      <c r="O964" s="93"/>
      <c r="P964" s="93"/>
    </row>
    <row r="965" spans="2:16" ht="13.5" customHeight="1">
      <c r="B965" s="93"/>
      <c r="O965" s="93"/>
      <c r="P965" s="93"/>
    </row>
    <row r="966" spans="2:16" ht="13.5" customHeight="1">
      <c r="B966" s="93"/>
      <c r="O966" s="93"/>
      <c r="P966" s="93"/>
    </row>
    <row r="967" spans="2:16" ht="13.5" customHeight="1">
      <c r="B967" s="93"/>
      <c r="O967" s="93"/>
      <c r="P967" s="93"/>
    </row>
    <row r="968" spans="2:16" ht="13.5" customHeight="1">
      <c r="B968" s="93"/>
      <c r="O968" s="93"/>
      <c r="P968" s="93"/>
    </row>
    <row r="969" spans="2:16" ht="13.5" customHeight="1">
      <c r="B969" s="93"/>
      <c r="O969" s="93"/>
      <c r="P969" s="93"/>
    </row>
    <row r="970" spans="2:16" ht="13.5" customHeight="1">
      <c r="B970" s="93"/>
      <c r="O970" s="93"/>
      <c r="P970" s="93"/>
    </row>
    <row r="971" spans="2:16" ht="13.5" customHeight="1">
      <c r="B971" s="93"/>
      <c r="O971" s="93"/>
      <c r="P971" s="93"/>
    </row>
    <row r="972" spans="2:16" ht="13.5" customHeight="1">
      <c r="B972" s="93"/>
      <c r="O972" s="93"/>
      <c r="P972" s="93"/>
    </row>
    <row r="973" spans="2:16" ht="13.5" customHeight="1">
      <c r="B973" s="93"/>
      <c r="O973" s="93"/>
      <c r="P973" s="93"/>
    </row>
    <row r="974" spans="2:16" ht="13.5" customHeight="1">
      <c r="B974" s="93"/>
      <c r="O974" s="93"/>
      <c r="P974" s="93"/>
    </row>
    <row r="975" spans="2:16" ht="13.5" customHeight="1">
      <c r="B975" s="93"/>
      <c r="O975" s="93"/>
      <c r="P975" s="93"/>
    </row>
    <row r="976" spans="2:16" ht="13.5" customHeight="1">
      <c r="B976" s="93"/>
      <c r="O976" s="93"/>
      <c r="P976" s="93"/>
    </row>
    <row r="977" spans="2:16" ht="13.5" customHeight="1">
      <c r="B977" s="93"/>
      <c r="O977" s="93"/>
      <c r="P977" s="93"/>
    </row>
    <row r="978" spans="2:16" ht="13.5" customHeight="1">
      <c r="B978" s="93"/>
      <c r="O978" s="93"/>
      <c r="P978" s="93"/>
    </row>
    <row r="979" spans="2:16" ht="13.5" customHeight="1">
      <c r="B979" s="93"/>
      <c r="O979" s="93"/>
      <c r="P979" s="93"/>
    </row>
    <row r="980" spans="2:16" ht="13.5" customHeight="1">
      <c r="B980" s="93"/>
      <c r="O980" s="93"/>
      <c r="P980" s="93"/>
    </row>
    <row r="981" spans="2:16" ht="13.5" customHeight="1">
      <c r="B981" s="93"/>
      <c r="O981" s="93"/>
      <c r="P981" s="93"/>
    </row>
    <row r="982" spans="2:16" ht="13.5" customHeight="1">
      <c r="B982" s="93"/>
      <c r="O982" s="93"/>
      <c r="P982" s="93"/>
    </row>
    <row r="983" spans="2:16" ht="13.5" customHeight="1">
      <c r="B983" s="93"/>
      <c r="O983" s="93"/>
      <c r="P983" s="93"/>
    </row>
    <row r="984" spans="2:16" ht="13.5" customHeight="1">
      <c r="B984" s="93"/>
      <c r="O984" s="93"/>
      <c r="P984" s="93"/>
    </row>
    <row r="985" spans="2:16" ht="13.5" customHeight="1">
      <c r="B985" s="93"/>
      <c r="O985" s="93"/>
      <c r="P985" s="93"/>
    </row>
    <row r="986" spans="2:16" ht="13.5" customHeight="1">
      <c r="B986" s="93"/>
      <c r="O986" s="93"/>
      <c r="P986" s="93"/>
    </row>
    <row r="987" spans="2:16" ht="13.5" customHeight="1">
      <c r="B987" s="93"/>
      <c r="O987" s="93"/>
      <c r="P987" s="93"/>
    </row>
    <row r="988" spans="2:16" ht="13.5" customHeight="1">
      <c r="B988" s="93"/>
      <c r="O988" s="93"/>
      <c r="P988" s="93"/>
    </row>
    <row r="989" spans="2:16" ht="13.5" customHeight="1">
      <c r="B989" s="93"/>
      <c r="O989" s="93"/>
      <c r="P989" s="93"/>
    </row>
    <row r="990" spans="2:16" ht="13.5" customHeight="1">
      <c r="B990" s="93"/>
      <c r="O990" s="93"/>
      <c r="P990" s="93"/>
    </row>
    <row r="991" spans="2:16" ht="13.5" customHeight="1">
      <c r="B991" s="93"/>
      <c r="O991" s="93"/>
      <c r="P991" s="93"/>
    </row>
    <row r="992" spans="2:16" ht="13.5" customHeight="1">
      <c r="B992" s="93"/>
      <c r="O992" s="93"/>
      <c r="P992" s="93"/>
    </row>
    <row r="993" spans="2:16" ht="13.5" customHeight="1">
      <c r="B993" s="93"/>
      <c r="O993" s="93"/>
      <c r="P993" s="93"/>
    </row>
    <row r="994" spans="2:16" ht="13.5" customHeight="1">
      <c r="B994" s="93"/>
      <c r="O994" s="93"/>
      <c r="P994" s="93"/>
    </row>
    <row r="995" spans="2:16" ht="13.5" customHeight="1">
      <c r="B995" s="93"/>
      <c r="O995" s="93"/>
      <c r="P995" s="93"/>
    </row>
    <row r="996" spans="2:16" ht="13.5" customHeight="1">
      <c r="B996" s="93"/>
      <c r="O996" s="93"/>
      <c r="P996" s="93"/>
    </row>
    <row r="997" spans="2:16" ht="13.5" customHeight="1">
      <c r="B997" s="93"/>
      <c r="O997" s="93"/>
      <c r="P997" s="93"/>
    </row>
    <row r="998" spans="2:16" ht="13.5" customHeight="1">
      <c r="B998" s="93"/>
      <c r="O998" s="93"/>
      <c r="P998" s="93"/>
    </row>
    <row r="999" spans="2:16" ht="13.5" customHeight="1">
      <c r="B999" s="93"/>
      <c r="O999" s="93"/>
      <c r="P999" s="93"/>
    </row>
    <row r="1000" spans="2:16" ht="13.5" customHeight="1">
      <c r="B1000" s="93"/>
      <c r="O1000" s="93"/>
      <c r="P1000" s="93"/>
    </row>
  </sheetData>
  <autoFilter ref="A2:AJ2" xr:uid="{00000000-0009-0000-0000-000006000000}"/>
  <phoneticPr fontId="25"/>
  <pageMargins left="0.7" right="0.7" top="0.75" bottom="0.75" header="0" footer="0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1"/>
  <sheetViews>
    <sheetView tabSelected="1" zoomScale="101" workbookViewId="0">
      <selection activeCell="D39" sqref="D39"/>
    </sheetView>
  </sheetViews>
  <sheetFormatPr defaultColWidth="14.42578125" defaultRowHeight="15" customHeight="1"/>
  <cols>
    <col min="1" max="1" width="8.7109375" customWidth="1"/>
    <col min="2" max="2" width="5.42578125" customWidth="1"/>
    <col min="3" max="3" width="15.140625" customWidth="1"/>
    <col min="4" max="4" width="27.42578125" customWidth="1"/>
    <col min="5" max="6" width="5.42578125" customWidth="1"/>
    <col min="7" max="7" width="5.28515625" customWidth="1"/>
    <col min="8" max="8" width="2.42578125" customWidth="1"/>
    <col min="9" max="9" width="5.42578125" customWidth="1"/>
    <col min="10" max="10" width="3.42578125" customWidth="1"/>
    <col min="11" max="11" width="9" customWidth="1"/>
    <col min="12" max="12" width="23.42578125" customWidth="1"/>
    <col min="13" max="13" width="3.42578125" customWidth="1"/>
    <col min="14" max="14" width="5.42578125" customWidth="1"/>
    <col min="15" max="15" width="3.42578125" customWidth="1"/>
    <col min="16" max="16" width="9" customWidth="1"/>
    <col min="17" max="17" width="23.42578125" customWidth="1"/>
    <col min="18" max="18" width="3.42578125" customWidth="1"/>
    <col min="19" max="26" width="8.7109375" customWidth="1"/>
  </cols>
  <sheetData>
    <row r="1" spans="1:26" ht="13.5" customHeight="1">
      <c r="G1" s="69"/>
      <c r="M1" s="69"/>
    </row>
    <row r="2" spans="1:26" ht="27" customHeight="1">
      <c r="A2" s="70"/>
      <c r="B2" s="71" t="s">
        <v>79</v>
      </c>
      <c r="C2" s="70" t="s">
        <v>80</v>
      </c>
      <c r="D2" s="70" t="s">
        <v>81</v>
      </c>
      <c r="E2" s="71" t="s">
        <v>79</v>
      </c>
      <c r="F2" s="70"/>
      <c r="G2" s="71" t="s">
        <v>82</v>
      </c>
      <c r="H2" s="70"/>
      <c r="I2" s="70"/>
      <c r="J2" s="70"/>
      <c r="K2" s="111" t="s">
        <v>83</v>
      </c>
      <c r="L2" s="112"/>
      <c r="M2" s="112"/>
      <c r="N2" s="70"/>
      <c r="O2" s="113" t="s">
        <v>84</v>
      </c>
      <c r="P2" s="112"/>
      <c r="Q2" s="112"/>
      <c r="R2" s="112"/>
      <c r="S2" s="70"/>
      <c r="T2" s="70"/>
      <c r="U2" s="70"/>
      <c r="V2" s="70"/>
      <c r="W2" s="70"/>
      <c r="X2" s="70"/>
      <c r="Y2" s="70"/>
      <c r="Z2" s="70"/>
    </row>
    <row r="3" spans="1:26" ht="13.5" customHeight="1">
      <c r="B3" s="72">
        <v>101</v>
      </c>
      <c r="C3" s="84" t="s">
        <v>254</v>
      </c>
      <c r="D3" s="173" t="s">
        <v>260</v>
      </c>
      <c r="E3" s="72">
        <v>101</v>
      </c>
      <c r="G3" s="69" t="s">
        <v>75</v>
      </c>
      <c r="H3" s="72">
        <v>1</v>
      </c>
      <c r="J3" s="14">
        <v>1</v>
      </c>
      <c r="K3" s="4" t="s">
        <v>8</v>
      </c>
      <c r="L3" s="4" t="s">
        <v>85</v>
      </c>
      <c r="M3" s="14">
        <v>1</v>
      </c>
      <c r="O3" s="14">
        <v>14</v>
      </c>
      <c r="P3" s="4" t="s">
        <v>8</v>
      </c>
      <c r="Q3" s="4" t="s">
        <v>86</v>
      </c>
      <c r="R3" s="14">
        <v>14</v>
      </c>
    </row>
    <row r="4" spans="1:26" ht="13.5" customHeight="1">
      <c r="B4" s="72">
        <v>102</v>
      </c>
      <c r="C4" s="72"/>
      <c r="D4" s="72"/>
      <c r="E4" s="72">
        <v>102</v>
      </c>
      <c r="G4" s="69" t="s">
        <v>76</v>
      </c>
      <c r="H4" s="72">
        <v>2</v>
      </c>
      <c r="J4" s="69">
        <v>2</v>
      </c>
      <c r="K4" s="4" t="s">
        <v>13</v>
      </c>
      <c r="L4" s="4" t="s">
        <v>87</v>
      </c>
      <c r="M4" s="14">
        <v>2</v>
      </c>
      <c r="O4" s="14">
        <v>15</v>
      </c>
      <c r="P4" s="4" t="s">
        <v>13</v>
      </c>
      <c r="Q4" s="4" t="s">
        <v>88</v>
      </c>
      <c r="R4" s="14">
        <v>15</v>
      </c>
    </row>
    <row r="5" spans="1:26" ht="13.5" customHeight="1">
      <c r="B5" s="72">
        <v>103</v>
      </c>
      <c r="C5" s="72"/>
      <c r="D5" s="72"/>
      <c r="E5" s="72">
        <v>103</v>
      </c>
      <c r="G5" s="69"/>
      <c r="J5" s="14">
        <v>3</v>
      </c>
      <c r="K5" s="4" t="s">
        <v>20</v>
      </c>
      <c r="L5" s="4" t="s">
        <v>89</v>
      </c>
      <c r="M5" s="14">
        <v>3</v>
      </c>
      <c r="O5" s="14">
        <v>16</v>
      </c>
      <c r="P5" s="4" t="s">
        <v>34</v>
      </c>
      <c r="Q5" s="4" t="s">
        <v>90</v>
      </c>
      <c r="R5" s="14">
        <v>16</v>
      </c>
    </row>
    <row r="6" spans="1:26" ht="13.5" customHeight="1">
      <c r="B6" s="72">
        <v>104</v>
      </c>
      <c r="C6" s="72"/>
      <c r="D6" s="72"/>
      <c r="E6" s="72">
        <v>104</v>
      </c>
      <c r="G6" s="69"/>
      <c r="J6" s="14">
        <v>4</v>
      </c>
      <c r="K6" s="4" t="s">
        <v>34</v>
      </c>
      <c r="L6" s="4" t="s">
        <v>91</v>
      </c>
      <c r="M6" s="14">
        <v>4</v>
      </c>
      <c r="O6" s="14">
        <v>17</v>
      </c>
      <c r="P6" s="4" t="s">
        <v>40</v>
      </c>
      <c r="Q6" s="4" t="s">
        <v>92</v>
      </c>
      <c r="R6" s="14">
        <v>17</v>
      </c>
    </row>
    <row r="7" spans="1:26" ht="13.5" customHeight="1">
      <c r="B7" s="72">
        <v>105</v>
      </c>
      <c r="C7" s="72"/>
      <c r="D7" s="72"/>
      <c r="E7" s="72">
        <v>105</v>
      </c>
      <c r="G7" s="69"/>
      <c r="J7" s="69">
        <v>5</v>
      </c>
      <c r="K7" s="4" t="s">
        <v>40</v>
      </c>
      <c r="L7" s="4" t="s">
        <v>93</v>
      </c>
      <c r="M7" s="14">
        <v>5</v>
      </c>
      <c r="O7" s="14">
        <v>18</v>
      </c>
      <c r="P7" s="4" t="s">
        <v>65</v>
      </c>
      <c r="Q7" s="4" t="s">
        <v>94</v>
      </c>
      <c r="R7" s="14">
        <v>18</v>
      </c>
    </row>
    <row r="8" spans="1:26" ht="13.5" customHeight="1">
      <c r="B8" s="72">
        <v>106</v>
      </c>
      <c r="C8" s="72"/>
      <c r="D8" s="72"/>
      <c r="E8" s="72">
        <v>106</v>
      </c>
      <c r="G8" s="69"/>
      <c r="J8" s="14">
        <v>6</v>
      </c>
      <c r="K8" s="4" t="s">
        <v>44</v>
      </c>
      <c r="L8" s="4" t="s">
        <v>95</v>
      </c>
      <c r="M8" s="14">
        <v>6</v>
      </c>
      <c r="O8" s="14">
        <v>19</v>
      </c>
      <c r="P8" s="15" t="s">
        <v>258</v>
      </c>
      <c r="Q8" s="72" t="s">
        <v>96</v>
      </c>
      <c r="R8" s="14">
        <v>19</v>
      </c>
    </row>
    <row r="9" spans="1:26" ht="13.5" customHeight="1">
      <c r="B9" s="72">
        <v>107</v>
      </c>
      <c r="C9" s="72"/>
      <c r="D9" s="72"/>
      <c r="E9" s="72">
        <v>107</v>
      </c>
      <c r="G9" s="69"/>
      <c r="J9" s="14">
        <v>7</v>
      </c>
      <c r="K9" s="4" t="s">
        <v>47</v>
      </c>
      <c r="L9" s="4" t="s">
        <v>97</v>
      </c>
      <c r="M9" s="14">
        <v>7</v>
      </c>
      <c r="O9" s="14">
        <v>20</v>
      </c>
      <c r="P9" s="4" t="s">
        <v>50</v>
      </c>
      <c r="Q9" s="4" t="s">
        <v>98</v>
      </c>
      <c r="R9" s="14">
        <v>20</v>
      </c>
    </row>
    <row r="10" spans="1:26" ht="13.5" customHeight="1">
      <c r="B10" s="72">
        <v>108</v>
      </c>
      <c r="C10" s="72"/>
      <c r="D10" s="72"/>
      <c r="E10" s="72">
        <v>108</v>
      </c>
      <c r="G10" s="69"/>
      <c r="J10" s="69">
        <v>8</v>
      </c>
      <c r="K10" s="15" t="s">
        <v>258</v>
      </c>
      <c r="L10" s="110" t="s">
        <v>257</v>
      </c>
      <c r="M10" s="14">
        <v>8</v>
      </c>
      <c r="O10" s="14">
        <v>21</v>
      </c>
      <c r="P10" s="4" t="s">
        <v>54</v>
      </c>
      <c r="Q10" s="4" t="s">
        <v>100</v>
      </c>
      <c r="R10" s="14">
        <v>21</v>
      </c>
    </row>
    <row r="11" spans="1:26" ht="13.5" customHeight="1">
      <c r="B11" s="72">
        <v>109</v>
      </c>
      <c r="C11" s="109"/>
      <c r="D11" s="84"/>
      <c r="E11" s="72">
        <v>109</v>
      </c>
      <c r="G11" s="69"/>
      <c r="J11" s="14">
        <v>9</v>
      </c>
      <c r="K11" s="4" t="s">
        <v>50</v>
      </c>
      <c r="L11" s="4" t="s">
        <v>103</v>
      </c>
      <c r="M11" s="69">
        <v>9</v>
      </c>
      <c r="O11" s="14">
        <v>22</v>
      </c>
      <c r="P11" s="4" t="s">
        <v>55</v>
      </c>
      <c r="Q11" s="4" t="s">
        <v>104</v>
      </c>
      <c r="R11" s="14">
        <v>22</v>
      </c>
    </row>
    <row r="12" spans="1:26" ht="13.5" customHeight="1">
      <c r="B12" s="72">
        <v>110</v>
      </c>
      <c r="C12" s="72" t="s">
        <v>21</v>
      </c>
      <c r="D12" s="72" t="s">
        <v>99</v>
      </c>
      <c r="E12" s="72">
        <v>110</v>
      </c>
      <c r="G12" s="69"/>
      <c r="J12" s="14">
        <v>10</v>
      </c>
      <c r="K12" s="72" t="s">
        <v>52</v>
      </c>
      <c r="L12" s="4" t="s">
        <v>106</v>
      </c>
      <c r="M12" s="14">
        <v>10</v>
      </c>
      <c r="O12" s="14">
        <v>23</v>
      </c>
      <c r="P12" s="72" t="s">
        <v>56</v>
      </c>
      <c r="Q12" s="4" t="s">
        <v>107</v>
      </c>
      <c r="R12" s="14">
        <v>23</v>
      </c>
    </row>
    <row r="13" spans="1:26" ht="13.5" customHeight="1">
      <c r="B13" s="72">
        <v>111</v>
      </c>
      <c r="C13" s="72" t="s">
        <v>101</v>
      </c>
      <c r="D13" s="72" t="s">
        <v>102</v>
      </c>
      <c r="E13" s="72">
        <v>111</v>
      </c>
      <c r="G13" s="69"/>
      <c r="J13" s="69">
        <v>11</v>
      </c>
      <c r="K13" s="4" t="s">
        <v>54</v>
      </c>
      <c r="L13" s="4" t="s">
        <v>110</v>
      </c>
      <c r="M13" s="14">
        <v>11</v>
      </c>
      <c r="O13" s="14"/>
      <c r="R13" s="14"/>
    </row>
    <row r="14" spans="1:26" ht="13.5" customHeight="1">
      <c r="B14" s="72">
        <v>112</v>
      </c>
      <c r="C14" s="72" t="s">
        <v>14</v>
      </c>
      <c r="D14" s="72" t="s">
        <v>105</v>
      </c>
      <c r="E14" s="72">
        <v>112</v>
      </c>
      <c r="G14" s="69"/>
      <c r="J14" s="14">
        <v>12</v>
      </c>
      <c r="K14" s="4" t="s">
        <v>55</v>
      </c>
      <c r="L14" s="4" t="s">
        <v>112</v>
      </c>
      <c r="M14" s="14">
        <v>12</v>
      </c>
      <c r="O14" s="14"/>
      <c r="R14" s="14"/>
    </row>
    <row r="15" spans="1:26" ht="13.5" customHeight="1">
      <c r="B15" s="72">
        <v>113</v>
      </c>
      <c r="C15" s="72" t="s">
        <v>108</v>
      </c>
      <c r="D15" s="72" t="s">
        <v>109</v>
      </c>
      <c r="E15" s="72">
        <v>113</v>
      </c>
      <c r="G15" s="69"/>
      <c r="J15" s="14">
        <v>13</v>
      </c>
      <c r="K15" s="4" t="s">
        <v>56</v>
      </c>
      <c r="L15" s="4" t="s">
        <v>114</v>
      </c>
      <c r="M15" s="14">
        <v>13</v>
      </c>
      <c r="P15" s="4"/>
    </row>
    <row r="16" spans="1:26" ht="13.5" customHeight="1">
      <c r="B16" s="72">
        <v>114</v>
      </c>
      <c r="C16" s="72" t="s">
        <v>53</v>
      </c>
      <c r="D16" s="72" t="s">
        <v>111</v>
      </c>
      <c r="E16" s="72">
        <v>114</v>
      </c>
      <c r="G16" s="69"/>
      <c r="J16" s="14"/>
      <c r="M16" s="14"/>
      <c r="P16" s="4"/>
    </row>
    <row r="17" spans="2:16" ht="13.5" customHeight="1">
      <c r="B17" s="72">
        <v>115</v>
      </c>
      <c r="C17" s="72" t="s">
        <v>35</v>
      </c>
      <c r="D17" s="72" t="s">
        <v>113</v>
      </c>
      <c r="E17" s="72">
        <v>115</v>
      </c>
      <c r="G17" s="69"/>
      <c r="J17" s="14"/>
      <c r="K17" s="4"/>
      <c r="M17" s="69"/>
      <c r="O17" s="14"/>
      <c r="P17" s="4"/>
    </row>
    <row r="18" spans="2:16" ht="13.5" customHeight="1">
      <c r="B18" s="72">
        <v>116</v>
      </c>
      <c r="C18" s="72" t="s">
        <v>41</v>
      </c>
      <c r="D18" s="72" t="s">
        <v>115</v>
      </c>
      <c r="E18" s="72">
        <v>116</v>
      </c>
      <c r="G18" s="69"/>
      <c r="J18" s="14"/>
      <c r="K18" s="4"/>
      <c r="M18" s="69"/>
    </row>
    <row r="19" spans="2:16" ht="13.5" customHeight="1">
      <c r="B19" s="72">
        <v>117</v>
      </c>
      <c r="C19" s="72" t="s">
        <v>45</v>
      </c>
      <c r="D19" s="72" t="s">
        <v>116</v>
      </c>
      <c r="E19" s="72">
        <v>117</v>
      </c>
      <c r="G19" s="69"/>
      <c r="M19" s="69"/>
    </row>
    <row r="20" spans="2:16" ht="13.5" customHeight="1">
      <c r="B20" s="72">
        <v>118</v>
      </c>
      <c r="C20" s="72" t="s">
        <v>48</v>
      </c>
      <c r="D20" s="72" t="s">
        <v>117</v>
      </c>
      <c r="E20" s="72">
        <v>118</v>
      </c>
      <c r="G20" s="69"/>
      <c r="M20" s="69"/>
    </row>
    <row r="21" spans="2:16" ht="13.5" customHeight="1">
      <c r="B21" s="72">
        <v>119</v>
      </c>
      <c r="C21" s="72" t="s">
        <v>51</v>
      </c>
      <c r="D21" s="72" t="s">
        <v>118</v>
      </c>
      <c r="E21" s="72">
        <v>119</v>
      </c>
      <c r="G21" s="69"/>
      <c r="M21" s="69"/>
    </row>
    <row r="22" spans="2:16" ht="13.5" customHeight="1">
      <c r="B22" s="72">
        <v>120</v>
      </c>
      <c r="C22" s="72" t="s">
        <v>119</v>
      </c>
      <c r="D22" s="72" t="s">
        <v>120</v>
      </c>
      <c r="E22" s="72">
        <v>120</v>
      </c>
      <c r="G22" s="69"/>
      <c r="M22" s="69"/>
    </row>
    <row r="23" spans="2:16" ht="13.5" customHeight="1">
      <c r="B23" s="72">
        <v>121</v>
      </c>
      <c r="C23" s="72"/>
      <c r="D23" s="72"/>
      <c r="E23" s="72">
        <v>121</v>
      </c>
      <c r="G23" s="69"/>
      <c r="M23" s="69"/>
    </row>
    <row r="24" spans="2:16" ht="13.5" customHeight="1">
      <c r="B24" s="72">
        <v>122</v>
      </c>
      <c r="C24" s="72" t="s">
        <v>121</v>
      </c>
      <c r="D24" s="72" t="s">
        <v>122</v>
      </c>
      <c r="E24" s="72">
        <v>122</v>
      </c>
      <c r="G24" s="69"/>
      <c r="M24" s="69"/>
      <c r="N24" s="72" t="s">
        <v>123</v>
      </c>
    </row>
    <row r="25" spans="2:16" ht="13.5" customHeight="1">
      <c r="B25" s="72">
        <v>123</v>
      </c>
      <c r="C25" s="72" t="s">
        <v>124</v>
      </c>
      <c r="D25" s="72" t="s">
        <v>125</v>
      </c>
      <c r="E25" s="72">
        <v>123</v>
      </c>
      <c r="G25" s="69"/>
      <c r="M25" s="69"/>
    </row>
    <row r="26" spans="2:16" ht="13.5" customHeight="1">
      <c r="B26" s="72">
        <v>124</v>
      </c>
      <c r="C26" s="72" t="s">
        <v>126</v>
      </c>
      <c r="D26" s="72" t="s">
        <v>127</v>
      </c>
      <c r="E26" s="72">
        <v>124</v>
      </c>
      <c r="G26" s="69"/>
      <c r="M26" s="69"/>
    </row>
    <row r="27" spans="2:16" ht="13.5" customHeight="1">
      <c r="B27" s="72">
        <v>125</v>
      </c>
      <c r="C27" s="72" t="s">
        <v>128</v>
      </c>
      <c r="D27" s="72" t="s">
        <v>129</v>
      </c>
      <c r="E27" s="72">
        <v>125</v>
      </c>
      <c r="G27" s="69"/>
      <c r="L27" s="72" t="s">
        <v>123</v>
      </c>
      <c r="M27" s="69"/>
    </row>
    <row r="28" spans="2:16" ht="13.5" customHeight="1">
      <c r="B28" s="72">
        <v>126</v>
      </c>
      <c r="C28" s="72"/>
      <c r="D28" s="72"/>
      <c r="E28" s="72">
        <v>126</v>
      </c>
      <c r="G28" s="69"/>
      <c r="M28" s="69"/>
    </row>
    <row r="29" spans="2:16" ht="13.5" customHeight="1">
      <c r="B29" s="72">
        <v>127</v>
      </c>
      <c r="C29" s="108" t="s">
        <v>255</v>
      </c>
      <c r="D29" s="108" t="s">
        <v>256</v>
      </c>
      <c r="E29" s="72">
        <v>127</v>
      </c>
      <c r="G29" s="69"/>
      <c r="M29" s="69"/>
    </row>
    <row r="30" spans="2:16" ht="13.5" customHeight="1">
      <c r="B30" s="72">
        <v>128</v>
      </c>
      <c r="C30" s="72"/>
      <c r="D30" s="72"/>
      <c r="E30" s="72">
        <v>128</v>
      </c>
      <c r="G30" s="69"/>
      <c r="M30" s="69"/>
    </row>
    <row r="31" spans="2:16" ht="13.5" customHeight="1">
      <c r="B31" s="72">
        <v>129</v>
      </c>
      <c r="C31" s="72" t="s">
        <v>130</v>
      </c>
      <c r="D31" s="72" t="s">
        <v>131</v>
      </c>
      <c r="E31" s="72">
        <v>129</v>
      </c>
      <c r="G31" s="69"/>
      <c r="M31" s="69"/>
    </row>
    <row r="32" spans="2:16" ht="13.5" customHeight="1">
      <c r="B32" s="72">
        <v>130</v>
      </c>
      <c r="C32" s="72" t="s">
        <v>132</v>
      </c>
      <c r="D32" s="72" t="s">
        <v>133</v>
      </c>
      <c r="E32" s="72">
        <v>130</v>
      </c>
      <c r="G32" s="69"/>
      <c r="M32" s="69"/>
    </row>
    <row r="33" spans="2:13" ht="13.5" customHeight="1">
      <c r="B33" s="72">
        <v>131</v>
      </c>
      <c r="C33" s="72" t="s">
        <v>134</v>
      </c>
      <c r="D33" s="72" t="s">
        <v>135</v>
      </c>
      <c r="E33" s="72">
        <v>131</v>
      </c>
      <c r="G33" s="69"/>
      <c r="M33" s="69"/>
    </row>
    <row r="34" spans="2:13" ht="13.5" customHeight="1">
      <c r="B34" s="72">
        <v>132</v>
      </c>
      <c r="C34" s="72" t="s">
        <v>136</v>
      </c>
      <c r="D34" s="72" t="s">
        <v>137</v>
      </c>
      <c r="E34" s="72">
        <v>132</v>
      </c>
      <c r="G34" s="69"/>
      <c r="M34" s="69"/>
    </row>
    <row r="35" spans="2:13" ht="13.5" customHeight="1">
      <c r="B35" s="72">
        <v>133</v>
      </c>
      <c r="C35" s="72" t="s">
        <v>138</v>
      </c>
      <c r="D35" s="72" t="s">
        <v>139</v>
      </c>
      <c r="E35" s="72">
        <v>133</v>
      </c>
      <c r="G35" s="69"/>
      <c r="M35" s="69"/>
    </row>
    <row r="36" spans="2:13" ht="13.5" customHeight="1">
      <c r="B36" s="72">
        <v>134</v>
      </c>
      <c r="C36" s="72" t="s">
        <v>140</v>
      </c>
      <c r="D36" s="72" t="s">
        <v>141</v>
      </c>
      <c r="E36" s="72">
        <v>134</v>
      </c>
      <c r="G36" s="69"/>
      <c r="M36" s="69"/>
    </row>
    <row r="37" spans="2:13" ht="13.5" customHeight="1">
      <c r="B37" s="72">
        <v>135</v>
      </c>
      <c r="C37" s="72" t="s">
        <v>142</v>
      </c>
      <c r="D37" s="72" t="s">
        <v>143</v>
      </c>
      <c r="E37" s="72">
        <v>135</v>
      </c>
      <c r="G37" s="69"/>
      <c r="M37" s="69"/>
    </row>
    <row r="38" spans="2:13" ht="13.5" customHeight="1">
      <c r="B38" s="72">
        <v>136</v>
      </c>
      <c r="C38" s="72" t="s">
        <v>144</v>
      </c>
      <c r="D38" s="72" t="s">
        <v>145</v>
      </c>
      <c r="E38" s="72">
        <v>136</v>
      </c>
      <c r="G38" s="69"/>
      <c r="M38" s="69"/>
    </row>
    <row r="39" spans="2:13" ht="13.5" customHeight="1">
      <c r="B39" s="72">
        <v>137</v>
      </c>
      <c r="C39" s="72" t="s">
        <v>146</v>
      </c>
      <c r="D39" s="173" t="s">
        <v>259</v>
      </c>
      <c r="E39" s="72">
        <v>137</v>
      </c>
      <c r="G39" s="69"/>
      <c r="M39" s="69"/>
    </row>
    <row r="40" spans="2:13" ht="13.5" customHeight="1">
      <c r="B40" s="72">
        <v>138</v>
      </c>
      <c r="C40" s="72" t="s">
        <v>147</v>
      </c>
      <c r="D40" s="72" t="s">
        <v>148</v>
      </c>
      <c r="E40" s="72">
        <v>138</v>
      </c>
      <c r="G40" s="69"/>
      <c r="M40" s="69"/>
    </row>
    <row r="41" spans="2:13" ht="13.5" customHeight="1">
      <c r="B41" s="72">
        <v>139</v>
      </c>
      <c r="C41" s="72" t="s">
        <v>149</v>
      </c>
      <c r="D41" s="72" t="s">
        <v>150</v>
      </c>
      <c r="E41" s="72">
        <v>139</v>
      </c>
      <c r="G41" s="69"/>
      <c r="M41" s="69"/>
    </row>
    <row r="42" spans="2:13" ht="13.5" customHeight="1">
      <c r="B42" s="72">
        <v>140</v>
      </c>
      <c r="C42" s="72" t="s">
        <v>151</v>
      </c>
      <c r="D42" s="72" t="s">
        <v>152</v>
      </c>
      <c r="E42" s="72">
        <v>140</v>
      </c>
      <c r="G42" s="69"/>
      <c r="M42" s="69"/>
    </row>
    <row r="43" spans="2:13" ht="13.5" customHeight="1">
      <c r="B43" s="72">
        <v>201</v>
      </c>
      <c r="C43" s="72" t="s">
        <v>153</v>
      </c>
      <c r="D43" s="72" t="s">
        <v>153</v>
      </c>
      <c r="E43" s="72">
        <v>201</v>
      </c>
      <c r="G43" s="69"/>
      <c r="M43" s="69"/>
    </row>
    <row r="44" spans="2:13" ht="13.5" customHeight="1">
      <c r="B44" s="72">
        <v>202</v>
      </c>
      <c r="C44" s="72" t="s">
        <v>154</v>
      </c>
      <c r="D44" s="72" t="s">
        <v>154</v>
      </c>
      <c r="E44" s="72">
        <v>202</v>
      </c>
      <c r="G44" s="69"/>
      <c r="M44" s="69"/>
    </row>
    <row r="45" spans="2:13" ht="13.5" customHeight="1">
      <c r="B45" s="72">
        <v>203</v>
      </c>
      <c r="C45" s="72" t="s">
        <v>237</v>
      </c>
      <c r="D45" s="108" t="s">
        <v>238</v>
      </c>
      <c r="E45" s="72">
        <v>203</v>
      </c>
      <c r="G45" s="69"/>
      <c r="M45" s="69"/>
    </row>
    <row r="46" spans="2:13" ht="13.5" customHeight="1">
      <c r="B46" s="72">
        <v>999</v>
      </c>
      <c r="C46" s="72" t="s">
        <v>155</v>
      </c>
      <c r="D46" s="72" t="s">
        <v>155</v>
      </c>
      <c r="E46" s="72">
        <v>999</v>
      </c>
      <c r="G46" s="69"/>
      <c r="M46" s="69"/>
    </row>
    <row r="47" spans="2:13" ht="13.5" customHeight="1">
      <c r="G47" s="69"/>
      <c r="M47" s="69"/>
    </row>
    <row r="48" spans="2:13" ht="13.5" customHeight="1">
      <c r="G48" s="69"/>
      <c r="M48" s="69"/>
    </row>
    <row r="49" spans="7:13" ht="13.5" customHeight="1">
      <c r="G49" s="69"/>
      <c r="M49" s="69"/>
    </row>
    <row r="50" spans="7:13" ht="13.5" customHeight="1">
      <c r="G50" s="69"/>
      <c r="M50" s="69"/>
    </row>
    <row r="51" spans="7:13" ht="13.5" customHeight="1">
      <c r="G51" s="69"/>
      <c r="M51" s="69"/>
    </row>
    <row r="52" spans="7:13" ht="13.5" customHeight="1">
      <c r="G52" s="69"/>
      <c r="M52" s="69"/>
    </row>
    <row r="53" spans="7:13" ht="13.5" customHeight="1">
      <c r="G53" s="69"/>
      <c r="M53" s="69"/>
    </row>
    <row r="54" spans="7:13" ht="13.5" customHeight="1">
      <c r="G54" s="69"/>
      <c r="M54" s="69"/>
    </row>
    <row r="55" spans="7:13" ht="13.5" customHeight="1">
      <c r="G55" s="69"/>
      <c r="M55" s="69"/>
    </row>
    <row r="56" spans="7:13" ht="13.5" customHeight="1">
      <c r="G56" s="69"/>
      <c r="M56" s="69"/>
    </row>
    <row r="57" spans="7:13" ht="13.5" customHeight="1">
      <c r="G57" s="69"/>
      <c r="M57" s="69"/>
    </row>
    <row r="58" spans="7:13" ht="13.5" customHeight="1">
      <c r="G58" s="69"/>
      <c r="M58" s="69"/>
    </row>
    <row r="59" spans="7:13" ht="13.5" customHeight="1">
      <c r="G59" s="69"/>
      <c r="M59" s="69"/>
    </row>
    <row r="60" spans="7:13" ht="13.5" customHeight="1">
      <c r="G60" s="69"/>
      <c r="M60" s="69"/>
    </row>
    <row r="61" spans="7:13" ht="13.5" customHeight="1">
      <c r="G61" s="69"/>
      <c r="M61" s="69"/>
    </row>
    <row r="62" spans="7:13" ht="13.5" customHeight="1">
      <c r="G62" s="69"/>
      <c r="M62" s="69"/>
    </row>
    <row r="63" spans="7:13" ht="13.5" customHeight="1">
      <c r="G63" s="69"/>
      <c r="M63" s="69"/>
    </row>
    <row r="64" spans="7:13" ht="13.5" customHeight="1">
      <c r="G64" s="69"/>
      <c r="M64" s="69"/>
    </row>
    <row r="65" spans="7:13" ht="13.5" customHeight="1">
      <c r="G65" s="69"/>
      <c r="M65" s="69"/>
    </row>
    <row r="66" spans="7:13" ht="13.5" customHeight="1">
      <c r="G66" s="69"/>
      <c r="M66" s="69"/>
    </row>
    <row r="67" spans="7:13" ht="13.5" customHeight="1">
      <c r="G67" s="69"/>
      <c r="M67" s="69"/>
    </row>
    <row r="68" spans="7:13" ht="13.5" customHeight="1">
      <c r="G68" s="69"/>
      <c r="M68" s="69"/>
    </row>
    <row r="69" spans="7:13" ht="13.5" customHeight="1">
      <c r="G69" s="69"/>
      <c r="M69" s="69"/>
    </row>
    <row r="70" spans="7:13" ht="13.5" customHeight="1">
      <c r="G70" s="69"/>
      <c r="M70" s="69"/>
    </row>
    <row r="71" spans="7:13" ht="13.5" customHeight="1">
      <c r="G71" s="69"/>
      <c r="M71" s="69"/>
    </row>
    <row r="72" spans="7:13" ht="13.5" customHeight="1">
      <c r="G72" s="69"/>
      <c r="M72" s="69"/>
    </row>
    <row r="73" spans="7:13" ht="13.5" customHeight="1">
      <c r="G73" s="69"/>
      <c r="M73" s="69"/>
    </row>
    <row r="74" spans="7:13" ht="13.5" customHeight="1">
      <c r="G74" s="69"/>
      <c r="M74" s="69"/>
    </row>
    <row r="75" spans="7:13" ht="13.5" customHeight="1">
      <c r="G75" s="69"/>
      <c r="M75" s="69"/>
    </row>
    <row r="76" spans="7:13" ht="13.5" customHeight="1">
      <c r="G76" s="69"/>
      <c r="M76" s="69"/>
    </row>
    <row r="77" spans="7:13" ht="13.5" customHeight="1">
      <c r="G77" s="69"/>
      <c r="M77" s="69"/>
    </row>
    <row r="78" spans="7:13" ht="13.5" customHeight="1">
      <c r="G78" s="69"/>
      <c r="M78" s="69"/>
    </row>
    <row r="79" spans="7:13" ht="13.5" customHeight="1">
      <c r="G79" s="69"/>
      <c r="M79" s="69"/>
    </row>
    <row r="80" spans="7:13" ht="13.5" customHeight="1">
      <c r="G80" s="69"/>
      <c r="M80" s="69"/>
    </row>
    <row r="81" spans="7:13" ht="13.5" customHeight="1">
      <c r="G81" s="69"/>
      <c r="M81" s="69"/>
    </row>
    <row r="82" spans="7:13" ht="13.5" customHeight="1">
      <c r="G82" s="69"/>
      <c r="M82" s="69"/>
    </row>
    <row r="83" spans="7:13" ht="13.5" customHeight="1">
      <c r="G83" s="69"/>
      <c r="M83" s="69"/>
    </row>
    <row r="84" spans="7:13" ht="13.5" customHeight="1">
      <c r="G84" s="69"/>
      <c r="M84" s="69"/>
    </row>
    <row r="85" spans="7:13" ht="13.5" customHeight="1">
      <c r="G85" s="69"/>
      <c r="M85" s="69"/>
    </row>
    <row r="86" spans="7:13" ht="13.5" customHeight="1">
      <c r="G86" s="69"/>
      <c r="M86" s="69"/>
    </row>
    <row r="87" spans="7:13" ht="13.5" customHeight="1">
      <c r="G87" s="69"/>
      <c r="M87" s="69"/>
    </row>
    <row r="88" spans="7:13" ht="13.5" customHeight="1">
      <c r="G88" s="69"/>
      <c r="M88" s="69"/>
    </row>
    <row r="89" spans="7:13" ht="13.5" customHeight="1">
      <c r="G89" s="69"/>
      <c r="M89" s="69"/>
    </row>
    <row r="90" spans="7:13" ht="13.5" customHeight="1">
      <c r="G90" s="69"/>
      <c r="M90" s="69"/>
    </row>
    <row r="91" spans="7:13" ht="13.5" customHeight="1">
      <c r="G91" s="69"/>
      <c r="M91" s="69"/>
    </row>
    <row r="92" spans="7:13" ht="13.5" customHeight="1">
      <c r="G92" s="69"/>
      <c r="M92" s="69"/>
    </row>
    <row r="93" spans="7:13" ht="13.5" customHeight="1">
      <c r="G93" s="69"/>
      <c r="M93" s="69"/>
    </row>
    <row r="94" spans="7:13" ht="13.5" customHeight="1">
      <c r="G94" s="69"/>
      <c r="M94" s="69"/>
    </row>
    <row r="95" spans="7:13" ht="13.5" customHeight="1">
      <c r="G95" s="69"/>
      <c r="M95" s="69"/>
    </row>
    <row r="96" spans="7:13" ht="13.5" customHeight="1">
      <c r="G96" s="69"/>
      <c r="M96" s="69"/>
    </row>
    <row r="97" spans="7:13" ht="13.5" customHeight="1">
      <c r="G97" s="69"/>
      <c r="M97" s="69"/>
    </row>
    <row r="98" spans="7:13" ht="13.5" customHeight="1">
      <c r="G98" s="69"/>
      <c r="M98" s="69"/>
    </row>
    <row r="99" spans="7:13" ht="13.5" customHeight="1">
      <c r="G99" s="69"/>
      <c r="M99" s="69"/>
    </row>
    <row r="100" spans="7:13" ht="13.5" customHeight="1">
      <c r="G100" s="69"/>
      <c r="M100" s="69"/>
    </row>
    <row r="101" spans="7:13" ht="13.5" customHeight="1">
      <c r="G101" s="69"/>
      <c r="M101" s="69"/>
    </row>
    <row r="102" spans="7:13" ht="13.5" customHeight="1">
      <c r="G102" s="69"/>
      <c r="M102" s="69"/>
    </row>
    <row r="103" spans="7:13" ht="13.5" customHeight="1">
      <c r="G103" s="69"/>
      <c r="M103" s="69"/>
    </row>
    <row r="104" spans="7:13" ht="13.5" customHeight="1">
      <c r="G104" s="69"/>
      <c r="M104" s="69"/>
    </row>
    <row r="105" spans="7:13" ht="13.5" customHeight="1">
      <c r="G105" s="69"/>
      <c r="M105" s="69"/>
    </row>
    <row r="106" spans="7:13" ht="13.5" customHeight="1">
      <c r="G106" s="69"/>
      <c r="M106" s="69"/>
    </row>
    <row r="107" spans="7:13" ht="13.5" customHeight="1">
      <c r="G107" s="69"/>
      <c r="M107" s="69"/>
    </row>
    <row r="108" spans="7:13" ht="13.5" customHeight="1">
      <c r="G108" s="69"/>
      <c r="M108" s="69"/>
    </row>
    <row r="109" spans="7:13" ht="13.5" customHeight="1">
      <c r="G109" s="69"/>
      <c r="M109" s="69"/>
    </row>
    <row r="110" spans="7:13" ht="13.5" customHeight="1">
      <c r="G110" s="69"/>
      <c r="M110" s="69"/>
    </row>
    <row r="111" spans="7:13" ht="13.5" customHeight="1">
      <c r="G111" s="69"/>
      <c r="M111" s="69"/>
    </row>
    <row r="112" spans="7:13" ht="13.5" customHeight="1">
      <c r="G112" s="69"/>
      <c r="M112" s="69"/>
    </row>
    <row r="113" spans="7:13" ht="13.5" customHeight="1">
      <c r="G113" s="69"/>
      <c r="M113" s="69"/>
    </row>
    <row r="114" spans="7:13" ht="13.5" customHeight="1">
      <c r="G114" s="69"/>
      <c r="M114" s="69"/>
    </row>
    <row r="115" spans="7:13" ht="13.5" customHeight="1">
      <c r="G115" s="69"/>
      <c r="M115" s="69"/>
    </row>
    <row r="116" spans="7:13" ht="13.5" customHeight="1">
      <c r="G116" s="69"/>
      <c r="M116" s="69"/>
    </row>
    <row r="117" spans="7:13" ht="13.5" customHeight="1">
      <c r="G117" s="69"/>
      <c r="M117" s="69"/>
    </row>
    <row r="118" spans="7:13" ht="13.5" customHeight="1">
      <c r="G118" s="69"/>
      <c r="M118" s="69"/>
    </row>
    <row r="119" spans="7:13" ht="13.5" customHeight="1">
      <c r="G119" s="69"/>
      <c r="M119" s="69"/>
    </row>
    <row r="120" spans="7:13" ht="13.5" customHeight="1">
      <c r="G120" s="69"/>
      <c r="M120" s="69"/>
    </row>
    <row r="121" spans="7:13" ht="13.5" customHeight="1">
      <c r="G121" s="69"/>
      <c r="M121" s="69"/>
    </row>
    <row r="122" spans="7:13" ht="13.5" customHeight="1">
      <c r="G122" s="69"/>
      <c r="M122" s="69"/>
    </row>
    <row r="123" spans="7:13" ht="13.5" customHeight="1">
      <c r="G123" s="69"/>
      <c r="M123" s="69"/>
    </row>
    <row r="124" spans="7:13" ht="13.5" customHeight="1">
      <c r="G124" s="69"/>
      <c r="M124" s="69"/>
    </row>
    <row r="125" spans="7:13" ht="13.5" customHeight="1">
      <c r="G125" s="69"/>
      <c r="M125" s="69"/>
    </row>
    <row r="126" spans="7:13" ht="13.5" customHeight="1">
      <c r="G126" s="69"/>
      <c r="M126" s="69"/>
    </row>
    <row r="127" spans="7:13" ht="13.5" customHeight="1">
      <c r="G127" s="69"/>
      <c r="M127" s="69"/>
    </row>
    <row r="128" spans="7:13" ht="13.5" customHeight="1">
      <c r="G128" s="69"/>
      <c r="M128" s="69"/>
    </row>
    <row r="129" spans="7:13" ht="13.5" customHeight="1">
      <c r="G129" s="69"/>
      <c r="M129" s="69"/>
    </row>
    <row r="130" spans="7:13" ht="13.5" customHeight="1">
      <c r="G130" s="69"/>
      <c r="M130" s="69"/>
    </row>
    <row r="131" spans="7:13" ht="13.5" customHeight="1">
      <c r="G131" s="69"/>
      <c r="M131" s="69"/>
    </row>
    <row r="132" spans="7:13" ht="13.5" customHeight="1">
      <c r="G132" s="69"/>
      <c r="M132" s="69"/>
    </row>
    <row r="133" spans="7:13" ht="13.5" customHeight="1">
      <c r="G133" s="69"/>
      <c r="M133" s="69"/>
    </row>
    <row r="134" spans="7:13" ht="13.5" customHeight="1">
      <c r="G134" s="69"/>
      <c r="M134" s="69"/>
    </row>
    <row r="135" spans="7:13" ht="13.5" customHeight="1">
      <c r="G135" s="69"/>
      <c r="M135" s="69"/>
    </row>
    <row r="136" spans="7:13" ht="13.5" customHeight="1">
      <c r="G136" s="69"/>
      <c r="M136" s="69"/>
    </row>
    <row r="137" spans="7:13" ht="13.5" customHeight="1">
      <c r="G137" s="69"/>
      <c r="M137" s="69"/>
    </row>
    <row r="138" spans="7:13" ht="13.5" customHeight="1">
      <c r="G138" s="69"/>
      <c r="M138" s="69"/>
    </row>
    <row r="139" spans="7:13" ht="13.5" customHeight="1">
      <c r="G139" s="69"/>
      <c r="M139" s="69"/>
    </row>
    <row r="140" spans="7:13" ht="13.5" customHeight="1">
      <c r="G140" s="69"/>
      <c r="M140" s="69"/>
    </row>
    <row r="141" spans="7:13" ht="13.5" customHeight="1">
      <c r="G141" s="69"/>
      <c r="M141" s="69"/>
    </row>
    <row r="142" spans="7:13" ht="13.5" customHeight="1">
      <c r="G142" s="69"/>
      <c r="M142" s="69"/>
    </row>
    <row r="143" spans="7:13" ht="13.5" customHeight="1">
      <c r="G143" s="69"/>
      <c r="M143" s="69"/>
    </row>
    <row r="144" spans="7:13" ht="13.5" customHeight="1">
      <c r="G144" s="69"/>
      <c r="M144" s="69"/>
    </row>
    <row r="145" spans="7:13" ht="13.5" customHeight="1">
      <c r="G145" s="69"/>
      <c r="M145" s="69"/>
    </row>
    <row r="146" spans="7:13" ht="13.5" customHeight="1">
      <c r="G146" s="69"/>
      <c r="M146" s="69"/>
    </row>
    <row r="147" spans="7:13" ht="13.5" customHeight="1">
      <c r="G147" s="69"/>
      <c r="M147" s="69"/>
    </row>
    <row r="148" spans="7:13" ht="13.5" customHeight="1">
      <c r="G148" s="69"/>
      <c r="M148" s="69"/>
    </row>
    <row r="149" spans="7:13" ht="13.5" customHeight="1">
      <c r="G149" s="69"/>
      <c r="M149" s="69"/>
    </row>
    <row r="150" spans="7:13" ht="13.5" customHeight="1">
      <c r="G150" s="69"/>
      <c r="M150" s="69"/>
    </row>
    <row r="151" spans="7:13" ht="13.5" customHeight="1">
      <c r="G151" s="69"/>
      <c r="M151" s="69"/>
    </row>
    <row r="152" spans="7:13" ht="13.5" customHeight="1">
      <c r="G152" s="69"/>
      <c r="M152" s="69"/>
    </row>
    <row r="153" spans="7:13" ht="13.5" customHeight="1">
      <c r="G153" s="69"/>
      <c r="M153" s="69"/>
    </row>
    <row r="154" spans="7:13" ht="13.5" customHeight="1">
      <c r="G154" s="69"/>
      <c r="M154" s="69"/>
    </row>
    <row r="155" spans="7:13" ht="13.5" customHeight="1">
      <c r="G155" s="69"/>
      <c r="M155" s="69"/>
    </row>
    <row r="156" spans="7:13" ht="13.5" customHeight="1">
      <c r="G156" s="69"/>
      <c r="M156" s="69"/>
    </row>
    <row r="157" spans="7:13" ht="13.5" customHeight="1">
      <c r="G157" s="69"/>
      <c r="M157" s="69"/>
    </row>
    <row r="158" spans="7:13" ht="13.5" customHeight="1">
      <c r="G158" s="69"/>
      <c r="M158" s="69"/>
    </row>
    <row r="159" spans="7:13" ht="13.5" customHeight="1">
      <c r="G159" s="69"/>
      <c r="M159" s="69"/>
    </row>
    <row r="160" spans="7:13" ht="13.5" customHeight="1">
      <c r="G160" s="69"/>
      <c r="M160" s="69"/>
    </row>
    <row r="161" spans="7:13" ht="13.5" customHeight="1">
      <c r="G161" s="69"/>
      <c r="M161" s="69"/>
    </row>
    <row r="162" spans="7:13" ht="13.5" customHeight="1">
      <c r="G162" s="69"/>
      <c r="M162" s="69"/>
    </row>
    <row r="163" spans="7:13" ht="13.5" customHeight="1">
      <c r="G163" s="69"/>
      <c r="M163" s="69"/>
    </row>
    <row r="164" spans="7:13" ht="13.5" customHeight="1">
      <c r="G164" s="69"/>
      <c r="M164" s="69"/>
    </row>
    <row r="165" spans="7:13" ht="13.5" customHeight="1">
      <c r="G165" s="69"/>
      <c r="M165" s="69"/>
    </row>
    <row r="166" spans="7:13" ht="13.5" customHeight="1">
      <c r="G166" s="69"/>
      <c r="M166" s="69"/>
    </row>
    <row r="167" spans="7:13" ht="13.5" customHeight="1">
      <c r="G167" s="69"/>
      <c r="M167" s="69"/>
    </row>
    <row r="168" spans="7:13" ht="13.5" customHeight="1">
      <c r="G168" s="69"/>
      <c r="M168" s="69"/>
    </row>
    <row r="169" spans="7:13" ht="13.5" customHeight="1">
      <c r="G169" s="69"/>
      <c r="M169" s="69"/>
    </row>
    <row r="170" spans="7:13" ht="13.5" customHeight="1">
      <c r="G170" s="69"/>
      <c r="M170" s="69"/>
    </row>
    <row r="171" spans="7:13" ht="13.5" customHeight="1">
      <c r="G171" s="69"/>
      <c r="M171" s="69"/>
    </row>
    <row r="172" spans="7:13" ht="13.5" customHeight="1">
      <c r="G172" s="69"/>
      <c r="M172" s="69"/>
    </row>
    <row r="173" spans="7:13" ht="13.5" customHeight="1">
      <c r="G173" s="69"/>
      <c r="M173" s="69"/>
    </row>
    <row r="174" spans="7:13" ht="13.5" customHeight="1">
      <c r="G174" s="69"/>
      <c r="M174" s="69"/>
    </row>
    <row r="175" spans="7:13" ht="13.5" customHeight="1">
      <c r="G175" s="69"/>
      <c r="M175" s="69"/>
    </row>
    <row r="176" spans="7:13" ht="13.5" customHeight="1">
      <c r="G176" s="69"/>
      <c r="M176" s="69"/>
    </row>
    <row r="177" spans="7:13" ht="13.5" customHeight="1">
      <c r="G177" s="69"/>
      <c r="M177" s="69"/>
    </row>
    <row r="178" spans="7:13" ht="13.5" customHeight="1">
      <c r="G178" s="69"/>
      <c r="M178" s="69"/>
    </row>
    <row r="179" spans="7:13" ht="13.5" customHeight="1">
      <c r="G179" s="69"/>
      <c r="M179" s="69"/>
    </row>
    <row r="180" spans="7:13" ht="13.5" customHeight="1">
      <c r="G180" s="69"/>
      <c r="M180" s="69"/>
    </row>
    <row r="181" spans="7:13" ht="13.5" customHeight="1">
      <c r="G181" s="69"/>
      <c r="M181" s="69"/>
    </row>
    <row r="182" spans="7:13" ht="13.5" customHeight="1">
      <c r="G182" s="69"/>
      <c r="M182" s="69"/>
    </row>
    <row r="183" spans="7:13" ht="13.5" customHeight="1">
      <c r="G183" s="69"/>
      <c r="M183" s="69"/>
    </row>
    <row r="184" spans="7:13" ht="13.5" customHeight="1">
      <c r="G184" s="69"/>
      <c r="M184" s="69"/>
    </row>
    <row r="185" spans="7:13" ht="13.5" customHeight="1">
      <c r="G185" s="69"/>
      <c r="M185" s="69"/>
    </row>
    <row r="186" spans="7:13" ht="13.5" customHeight="1">
      <c r="G186" s="69"/>
      <c r="M186" s="69"/>
    </row>
    <row r="187" spans="7:13" ht="13.5" customHeight="1">
      <c r="G187" s="69"/>
      <c r="M187" s="69"/>
    </row>
    <row r="188" spans="7:13" ht="13.5" customHeight="1">
      <c r="G188" s="69"/>
      <c r="M188" s="69"/>
    </row>
    <row r="189" spans="7:13" ht="13.5" customHeight="1">
      <c r="G189" s="69"/>
      <c r="M189" s="69"/>
    </row>
    <row r="190" spans="7:13" ht="13.5" customHeight="1">
      <c r="G190" s="69"/>
      <c r="M190" s="69"/>
    </row>
    <row r="191" spans="7:13" ht="13.5" customHeight="1">
      <c r="G191" s="69"/>
      <c r="M191" s="69"/>
    </row>
    <row r="192" spans="7:13" ht="13.5" customHeight="1">
      <c r="G192" s="69"/>
      <c r="M192" s="69"/>
    </row>
    <row r="193" spans="7:13" ht="13.5" customHeight="1">
      <c r="G193" s="69"/>
      <c r="M193" s="69"/>
    </row>
    <row r="194" spans="7:13" ht="13.5" customHeight="1">
      <c r="G194" s="69"/>
      <c r="M194" s="69"/>
    </row>
    <row r="195" spans="7:13" ht="13.5" customHeight="1">
      <c r="G195" s="69"/>
      <c r="M195" s="69"/>
    </row>
    <row r="196" spans="7:13" ht="13.5" customHeight="1">
      <c r="G196" s="69"/>
      <c r="M196" s="69"/>
    </row>
    <row r="197" spans="7:13" ht="13.5" customHeight="1">
      <c r="G197" s="69"/>
      <c r="M197" s="69"/>
    </row>
    <row r="198" spans="7:13" ht="13.5" customHeight="1">
      <c r="G198" s="69"/>
      <c r="M198" s="69"/>
    </row>
    <row r="199" spans="7:13" ht="13.5" customHeight="1">
      <c r="G199" s="69"/>
      <c r="M199" s="69"/>
    </row>
    <row r="200" spans="7:13" ht="13.5" customHeight="1">
      <c r="G200" s="69"/>
      <c r="M200" s="69"/>
    </row>
    <row r="201" spans="7:13" ht="13.5" customHeight="1">
      <c r="G201" s="69"/>
      <c r="M201" s="69"/>
    </row>
    <row r="202" spans="7:13" ht="13.5" customHeight="1">
      <c r="G202" s="69"/>
      <c r="M202" s="69"/>
    </row>
    <row r="203" spans="7:13" ht="13.5" customHeight="1">
      <c r="G203" s="69"/>
      <c r="M203" s="69"/>
    </row>
    <row r="204" spans="7:13" ht="13.5" customHeight="1">
      <c r="G204" s="69"/>
      <c r="M204" s="69"/>
    </row>
    <row r="205" spans="7:13" ht="13.5" customHeight="1">
      <c r="G205" s="69"/>
      <c r="M205" s="69"/>
    </row>
    <row r="206" spans="7:13" ht="13.5" customHeight="1">
      <c r="G206" s="69"/>
      <c r="M206" s="69"/>
    </row>
    <row r="207" spans="7:13" ht="13.5" customHeight="1">
      <c r="G207" s="69"/>
      <c r="M207" s="69"/>
    </row>
    <row r="208" spans="7:13" ht="13.5" customHeight="1">
      <c r="G208" s="69"/>
      <c r="M208" s="69"/>
    </row>
    <row r="209" spans="7:13" ht="13.5" customHeight="1">
      <c r="G209" s="69"/>
      <c r="M209" s="69"/>
    </row>
    <row r="210" spans="7:13" ht="13.5" customHeight="1">
      <c r="G210" s="69"/>
      <c r="M210" s="69"/>
    </row>
    <row r="211" spans="7:13" ht="13.5" customHeight="1">
      <c r="G211" s="69"/>
      <c r="M211" s="69"/>
    </row>
    <row r="212" spans="7:13" ht="13.5" customHeight="1">
      <c r="G212" s="69"/>
      <c r="M212" s="69"/>
    </row>
    <row r="213" spans="7:13" ht="13.5" customHeight="1">
      <c r="G213" s="69"/>
      <c r="M213" s="69"/>
    </row>
    <row r="214" spans="7:13" ht="13.5" customHeight="1">
      <c r="G214" s="69"/>
      <c r="M214" s="69"/>
    </row>
    <row r="215" spans="7:13" ht="13.5" customHeight="1">
      <c r="G215" s="69"/>
      <c r="M215" s="69"/>
    </row>
    <row r="216" spans="7:13" ht="13.5" customHeight="1">
      <c r="G216" s="69"/>
      <c r="M216" s="69"/>
    </row>
    <row r="217" spans="7:13" ht="13.5" customHeight="1">
      <c r="G217" s="69"/>
      <c r="M217" s="69"/>
    </row>
    <row r="218" spans="7:13" ht="13.5" customHeight="1">
      <c r="G218" s="69"/>
      <c r="M218" s="69"/>
    </row>
    <row r="219" spans="7:13" ht="13.5" customHeight="1">
      <c r="G219" s="69"/>
      <c r="M219" s="69"/>
    </row>
    <row r="220" spans="7:13" ht="13.5" customHeight="1">
      <c r="G220" s="69"/>
      <c r="M220" s="69"/>
    </row>
    <row r="221" spans="7:13" ht="13.5" customHeight="1">
      <c r="G221" s="69"/>
      <c r="M221" s="69"/>
    </row>
    <row r="222" spans="7:13" ht="13.5" customHeight="1">
      <c r="G222" s="69"/>
      <c r="M222" s="69"/>
    </row>
    <row r="223" spans="7:13" ht="13.5" customHeight="1">
      <c r="G223" s="69"/>
      <c r="M223" s="69"/>
    </row>
    <row r="224" spans="7:13" ht="13.5" customHeight="1">
      <c r="G224" s="69"/>
      <c r="M224" s="69"/>
    </row>
    <row r="225" spans="7:13" ht="13.5" customHeight="1">
      <c r="G225" s="69"/>
      <c r="M225" s="69"/>
    </row>
    <row r="226" spans="7:13" ht="13.5" customHeight="1">
      <c r="G226" s="69"/>
      <c r="M226" s="69"/>
    </row>
    <row r="227" spans="7:13" ht="13.5" customHeight="1">
      <c r="G227" s="69"/>
      <c r="M227" s="69"/>
    </row>
    <row r="228" spans="7:13" ht="13.5" customHeight="1">
      <c r="G228" s="69"/>
      <c r="M228" s="69"/>
    </row>
    <row r="229" spans="7:13" ht="13.5" customHeight="1">
      <c r="G229" s="69"/>
      <c r="M229" s="69"/>
    </row>
    <row r="230" spans="7:13" ht="13.5" customHeight="1">
      <c r="G230" s="69"/>
      <c r="M230" s="69"/>
    </row>
    <row r="231" spans="7:13" ht="13.5" customHeight="1">
      <c r="G231" s="69"/>
      <c r="M231" s="69"/>
    </row>
    <row r="232" spans="7:13" ht="13.5" customHeight="1">
      <c r="G232" s="69"/>
      <c r="M232" s="69"/>
    </row>
    <row r="233" spans="7:13" ht="13.5" customHeight="1">
      <c r="G233" s="69"/>
      <c r="M233" s="69"/>
    </row>
    <row r="234" spans="7:13" ht="13.5" customHeight="1">
      <c r="G234" s="69"/>
      <c r="M234" s="69"/>
    </row>
    <row r="235" spans="7:13" ht="13.5" customHeight="1">
      <c r="G235" s="69"/>
      <c r="M235" s="69"/>
    </row>
    <row r="236" spans="7:13" ht="13.5" customHeight="1">
      <c r="G236" s="69"/>
      <c r="M236" s="69"/>
    </row>
    <row r="237" spans="7:13" ht="13.5" customHeight="1">
      <c r="G237" s="69"/>
      <c r="M237" s="69"/>
    </row>
    <row r="238" spans="7:13" ht="13.5" customHeight="1">
      <c r="G238" s="69"/>
      <c r="M238" s="69"/>
    </row>
    <row r="239" spans="7:13" ht="13.5" customHeight="1">
      <c r="G239" s="69"/>
      <c r="M239" s="69"/>
    </row>
    <row r="240" spans="7:13" ht="13.5" customHeight="1">
      <c r="G240" s="69"/>
      <c r="M240" s="69"/>
    </row>
    <row r="241" spans="7:13" ht="13.5" customHeight="1">
      <c r="G241" s="69"/>
      <c r="M241" s="69"/>
    </row>
    <row r="242" spans="7:13" ht="13.5" customHeight="1">
      <c r="G242" s="69"/>
      <c r="M242" s="69"/>
    </row>
    <row r="243" spans="7:13" ht="13.5" customHeight="1">
      <c r="G243" s="69"/>
      <c r="M243" s="69"/>
    </row>
    <row r="244" spans="7:13" ht="13.5" customHeight="1">
      <c r="G244" s="69"/>
      <c r="M244" s="69"/>
    </row>
    <row r="245" spans="7:13" ht="13.5" customHeight="1">
      <c r="G245" s="69"/>
      <c r="M245" s="69"/>
    </row>
    <row r="246" spans="7:13" ht="13.5" customHeight="1">
      <c r="G246" s="69"/>
      <c r="M246" s="69"/>
    </row>
    <row r="247" spans="7:13" ht="13.5" customHeight="1">
      <c r="G247" s="69"/>
      <c r="M247" s="69"/>
    </row>
    <row r="248" spans="7:13" ht="13.5" customHeight="1">
      <c r="G248" s="69"/>
      <c r="M248" s="69"/>
    </row>
    <row r="249" spans="7:13" ht="13.5" customHeight="1">
      <c r="G249" s="69"/>
      <c r="M249" s="69"/>
    </row>
    <row r="250" spans="7:13" ht="13.5" customHeight="1">
      <c r="G250" s="69"/>
      <c r="M250" s="69"/>
    </row>
    <row r="251" spans="7:13" ht="13.5" customHeight="1">
      <c r="G251" s="69"/>
      <c r="M251" s="69"/>
    </row>
    <row r="252" spans="7:13" ht="13.5" customHeight="1">
      <c r="G252" s="69"/>
      <c r="M252" s="69"/>
    </row>
    <row r="253" spans="7:13" ht="13.5" customHeight="1">
      <c r="G253" s="69"/>
      <c r="M253" s="69"/>
    </row>
    <row r="254" spans="7:13" ht="13.5" customHeight="1">
      <c r="G254" s="69"/>
      <c r="M254" s="69"/>
    </row>
    <row r="255" spans="7:13" ht="13.5" customHeight="1">
      <c r="G255" s="69"/>
      <c r="M255" s="69"/>
    </row>
    <row r="256" spans="7:13" ht="13.5" customHeight="1">
      <c r="G256" s="69"/>
      <c r="M256" s="69"/>
    </row>
    <row r="257" spans="7:13" ht="13.5" customHeight="1">
      <c r="G257" s="69"/>
      <c r="M257" s="69"/>
    </row>
    <row r="258" spans="7:13" ht="13.5" customHeight="1">
      <c r="G258" s="69"/>
      <c r="M258" s="69"/>
    </row>
    <row r="259" spans="7:13" ht="13.5" customHeight="1">
      <c r="G259" s="69"/>
      <c r="M259" s="69"/>
    </row>
    <row r="260" spans="7:13" ht="13.5" customHeight="1">
      <c r="G260" s="69"/>
      <c r="M260" s="69"/>
    </row>
    <row r="261" spans="7:13" ht="13.5" customHeight="1">
      <c r="G261" s="69"/>
      <c r="M261" s="69"/>
    </row>
    <row r="262" spans="7:13" ht="13.5" customHeight="1">
      <c r="G262" s="69"/>
      <c r="M262" s="69"/>
    </row>
    <row r="263" spans="7:13" ht="13.5" customHeight="1">
      <c r="G263" s="69"/>
      <c r="M263" s="69"/>
    </row>
    <row r="264" spans="7:13" ht="13.5" customHeight="1">
      <c r="G264" s="69"/>
      <c r="M264" s="69"/>
    </row>
    <row r="265" spans="7:13" ht="13.5" customHeight="1">
      <c r="G265" s="69"/>
      <c r="M265" s="69"/>
    </row>
    <row r="266" spans="7:13" ht="13.5" customHeight="1">
      <c r="G266" s="69"/>
      <c r="M266" s="69"/>
    </row>
    <row r="267" spans="7:13" ht="13.5" customHeight="1">
      <c r="G267" s="69"/>
      <c r="M267" s="69"/>
    </row>
    <row r="268" spans="7:13" ht="13.5" customHeight="1">
      <c r="G268" s="69"/>
      <c r="M268" s="69"/>
    </row>
    <row r="269" spans="7:13" ht="13.5" customHeight="1">
      <c r="G269" s="69"/>
      <c r="M269" s="69"/>
    </row>
    <row r="270" spans="7:13" ht="13.5" customHeight="1">
      <c r="G270" s="69"/>
      <c r="M270" s="69"/>
    </row>
    <row r="271" spans="7:13" ht="13.5" customHeight="1">
      <c r="G271" s="69"/>
      <c r="M271" s="69"/>
    </row>
    <row r="272" spans="7:13" ht="13.5" customHeight="1">
      <c r="G272" s="69"/>
      <c r="M272" s="69"/>
    </row>
    <row r="273" spans="7:13" ht="13.5" customHeight="1">
      <c r="G273" s="69"/>
      <c r="M273" s="69"/>
    </row>
    <row r="274" spans="7:13" ht="13.5" customHeight="1">
      <c r="G274" s="69"/>
      <c r="M274" s="69"/>
    </row>
    <row r="275" spans="7:13" ht="13.5" customHeight="1">
      <c r="G275" s="69"/>
      <c r="M275" s="69"/>
    </row>
    <row r="276" spans="7:13" ht="13.5" customHeight="1">
      <c r="G276" s="69"/>
      <c r="M276" s="69"/>
    </row>
    <row r="277" spans="7:13" ht="13.5" customHeight="1">
      <c r="G277" s="69"/>
      <c r="M277" s="69"/>
    </row>
    <row r="278" spans="7:13" ht="13.5" customHeight="1">
      <c r="G278" s="69"/>
      <c r="M278" s="69"/>
    </row>
    <row r="279" spans="7:13" ht="13.5" customHeight="1">
      <c r="G279" s="69"/>
      <c r="M279" s="69"/>
    </row>
    <row r="280" spans="7:13" ht="13.5" customHeight="1">
      <c r="G280" s="69"/>
      <c r="M280" s="69"/>
    </row>
    <row r="281" spans="7:13" ht="13.5" customHeight="1">
      <c r="G281" s="69"/>
      <c r="M281" s="69"/>
    </row>
    <row r="282" spans="7:13" ht="13.5" customHeight="1">
      <c r="G282" s="69"/>
      <c r="M282" s="69"/>
    </row>
    <row r="283" spans="7:13" ht="13.5" customHeight="1">
      <c r="G283" s="69"/>
      <c r="M283" s="69"/>
    </row>
    <row r="284" spans="7:13" ht="13.5" customHeight="1">
      <c r="G284" s="69"/>
      <c r="M284" s="69"/>
    </row>
    <row r="285" spans="7:13" ht="13.5" customHeight="1">
      <c r="G285" s="69"/>
      <c r="M285" s="69"/>
    </row>
    <row r="286" spans="7:13" ht="13.5" customHeight="1">
      <c r="G286" s="69"/>
      <c r="M286" s="69"/>
    </row>
    <row r="287" spans="7:13" ht="13.5" customHeight="1">
      <c r="G287" s="69"/>
      <c r="M287" s="69"/>
    </row>
    <row r="288" spans="7:13" ht="13.5" customHeight="1">
      <c r="G288" s="69"/>
      <c r="M288" s="69"/>
    </row>
    <row r="289" spans="7:13" ht="13.5" customHeight="1">
      <c r="G289" s="69"/>
      <c r="M289" s="69"/>
    </row>
    <row r="290" spans="7:13" ht="13.5" customHeight="1">
      <c r="G290" s="69"/>
      <c r="M290" s="69"/>
    </row>
    <row r="291" spans="7:13" ht="13.5" customHeight="1">
      <c r="G291" s="69"/>
      <c r="M291" s="69"/>
    </row>
    <row r="292" spans="7:13" ht="13.5" customHeight="1">
      <c r="G292" s="69"/>
      <c r="M292" s="69"/>
    </row>
    <row r="293" spans="7:13" ht="13.5" customHeight="1">
      <c r="G293" s="69"/>
      <c r="M293" s="69"/>
    </row>
    <row r="294" spans="7:13" ht="13.5" customHeight="1">
      <c r="G294" s="69"/>
      <c r="M294" s="69"/>
    </row>
    <row r="295" spans="7:13" ht="13.5" customHeight="1">
      <c r="G295" s="69"/>
      <c r="M295" s="69"/>
    </row>
    <row r="296" spans="7:13" ht="13.5" customHeight="1">
      <c r="G296" s="69"/>
      <c r="M296" s="69"/>
    </row>
    <row r="297" spans="7:13" ht="13.5" customHeight="1">
      <c r="G297" s="69"/>
      <c r="M297" s="69"/>
    </row>
    <row r="298" spans="7:13" ht="13.5" customHeight="1">
      <c r="G298" s="69"/>
      <c r="M298" s="69"/>
    </row>
    <row r="299" spans="7:13" ht="13.5" customHeight="1">
      <c r="G299" s="69"/>
      <c r="M299" s="69"/>
    </row>
    <row r="300" spans="7:13" ht="13.5" customHeight="1">
      <c r="G300" s="69"/>
      <c r="M300" s="69"/>
    </row>
    <row r="301" spans="7:13" ht="13.5" customHeight="1">
      <c r="G301" s="69"/>
      <c r="M301" s="69"/>
    </row>
    <row r="302" spans="7:13" ht="13.5" customHeight="1">
      <c r="G302" s="69"/>
      <c r="M302" s="69"/>
    </row>
    <row r="303" spans="7:13" ht="13.5" customHeight="1">
      <c r="G303" s="69"/>
      <c r="M303" s="69"/>
    </row>
    <row r="304" spans="7:13" ht="13.5" customHeight="1">
      <c r="G304" s="69"/>
      <c r="M304" s="69"/>
    </row>
    <row r="305" spans="7:13" ht="13.5" customHeight="1">
      <c r="G305" s="69"/>
      <c r="M305" s="69"/>
    </row>
    <row r="306" spans="7:13" ht="13.5" customHeight="1">
      <c r="G306" s="69"/>
      <c r="M306" s="69"/>
    </row>
    <row r="307" spans="7:13" ht="13.5" customHeight="1">
      <c r="G307" s="69"/>
      <c r="M307" s="69"/>
    </row>
    <row r="308" spans="7:13" ht="13.5" customHeight="1">
      <c r="G308" s="69"/>
      <c r="M308" s="69"/>
    </row>
    <row r="309" spans="7:13" ht="13.5" customHeight="1">
      <c r="G309" s="69"/>
      <c r="M309" s="69"/>
    </row>
    <row r="310" spans="7:13" ht="13.5" customHeight="1">
      <c r="G310" s="69"/>
      <c r="M310" s="69"/>
    </row>
    <row r="311" spans="7:13" ht="13.5" customHeight="1">
      <c r="G311" s="69"/>
      <c r="M311" s="69"/>
    </row>
    <row r="312" spans="7:13" ht="13.5" customHeight="1">
      <c r="G312" s="69"/>
      <c r="M312" s="69"/>
    </row>
    <row r="313" spans="7:13" ht="13.5" customHeight="1">
      <c r="G313" s="69"/>
      <c r="M313" s="69"/>
    </row>
    <row r="314" spans="7:13" ht="13.5" customHeight="1">
      <c r="G314" s="69"/>
      <c r="M314" s="69"/>
    </row>
    <row r="315" spans="7:13" ht="13.5" customHeight="1">
      <c r="G315" s="69"/>
      <c r="M315" s="69"/>
    </row>
    <row r="316" spans="7:13" ht="13.5" customHeight="1">
      <c r="G316" s="69"/>
      <c r="M316" s="69"/>
    </row>
    <row r="317" spans="7:13" ht="13.5" customHeight="1">
      <c r="G317" s="69"/>
      <c r="M317" s="69"/>
    </row>
    <row r="318" spans="7:13" ht="13.5" customHeight="1">
      <c r="G318" s="69"/>
      <c r="M318" s="69"/>
    </row>
    <row r="319" spans="7:13" ht="13.5" customHeight="1">
      <c r="G319" s="69"/>
      <c r="M319" s="69"/>
    </row>
    <row r="320" spans="7:13" ht="13.5" customHeight="1">
      <c r="G320" s="69"/>
      <c r="M320" s="69"/>
    </row>
    <row r="321" spans="7:13" ht="13.5" customHeight="1">
      <c r="G321" s="69"/>
      <c r="M321" s="69"/>
    </row>
    <row r="322" spans="7:13" ht="13.5" customHeight="1">
      <c r="G322" s="69"/>
      <c r="M322" s="69"/>
    </row>
    <row r="323" spans="7:13" ht="13.5" customHeight="1">
      <c r="G323" s="69"/>
      <c r="M323" s="69"/>
    </row>
    <row r="324" spans="7:13" ht="13.5" customHeight="1">
      <c r="G324" s="69"/>
      <c r="M324" s="69"/>
    </row>
    <row r="325" spans="7:13" ht="13.5" customHeight="1">
      <c r="G325" s="69"/>
      <c r="M325" s="69"/>
    </row>
    <row r="326" spans="7:13" ht="13.5" customHeight="1">
      <c r="G326" s="69"/>
      <c r="M326" s="69"/>
    </row>
    <row r="327" spans="7:13" ht="13.5" customHeight="1">
      <c r="G327" s="69"/>
      <c r="M327" s="69"/>
    </row>
    <row r="328" spans="7:13" ht="13.5" customHeight="1">
      <c r="G328" s="69"/>
      <c r="M328" s="69"/>
    </row>
    <row r="329" spans="7:13" ht="13.5" customHeight="1">
      <c r="G329" s="69"/>
      <c r="M329" s="69"/>
    </row>
    <row r="330" spans="7:13" ht="13.5" customHeight="1">
      <c r="G330" s="69"/>
      <c r="M330" s="69"/>
    </row>
    <row r="331" spans="7:13" ht="13.5" customHeight="1">
      <c r="G331" s="69"/>
      <c r="M331" s="69"/>
    </row>
    <row r="332" spans="7:13" ht="13.5" customHeight="1">
      <c r="G332" s="69"/>
      <c r="M332" s="69"/>
    </row>
    <row r="333" spans="7:13" ht="13.5" customHeight="1">
      <c r="G333" s="69"/>
      <c r="M333" s="69"/>
    </row>
    <row r="334" spans="7:13" ht="13.5" customHeight="1">
      <c r="G334" s="69"/>
      <c r="M334" s="69"/>
    </row>
    <row r="335" spans="7:13" ht="13.5" customHeight="1">
      <c r="G335" s="69"/>
      <c r="M335" s="69"/>
    </row>
    <row r="336" spans="7:13" ht="13.5" customHeight="1">
      <c r="G336" s="69"/>
      <c r="M336" s="69"/>
    </row>
    <row r="337" spans="7:13" ht="13.5" customHeight="1">
      <c r="G337" s="69"/>
      <c r="M337" s="69"/>
    </row>
    <row r="338" spans="7:13" ht="13.5" customHeight="1">
      <c r="G338" s="69"/>
      <c r="M338" s="69"/>
    </row>
    <row r="339" spans="7:13" ht="13.5" customHeight="1">
      <c r="G339" s="69"/>
      <c r="M339" s="69"/>
    </row>
    <row r="340" spans="7:13" ht="13.5" customHeight="1">
      <c r="G340" s="69"/>
      <c r="M340" s="69"/>
    </row>
    <row r="341" spans="7:13" ht="13.5" customHeight="1">
      <c r="G341" s="69"/>
      <c r="M341" s="69"/>
    </row>
    <row r="342" spans="7:13" ht="13.5" customHeight="1">
      <c r="G342" s="69"/>
      <c r="M342" s="69"/>
    </row>
    <row r="343" spans="7:13" ht="13.5" customHeight="1">
      <c r="G343" s="69"/>
      <c r="M343" s="69"/>
    </row>
    <row r="344" spans="7:13" ht="13.5" customHeight="1">
      <c r="G344" s="69"/>
      <c r="M344" s="69"/>
    </row>
    <row r="345" spans="7:13" ht="13.5" customHeight="1">
      <c r="G345" s="69"/>
      <c r="M345" s="69"/>
    </row>
    <row r="346" spans="7:13" ht="13.5" customHeight="1">
      <c r="G346" s="69"/>
      <c r="M346" s="69"/>
    </row>
    <row r="347" spans="7:13" ht="13.5" customHeight="1">
      <c r="G347" s="69"/>
      <c r="M347" s="69"/>
    </row>
    <row r="348" spans="7:13" ht="13.5" customHeight="1">
      <c r="G348" s="69"/>
      <c r="M348" s="69"/>
    </row>
    <row r="349" spans="7:13" ht="13.5" customHeight="1">
      <c r="G349" s="69"/>
      <c r="M349" s="69"/>
    </row>
    <row r="350" spans="7:13" ht="13.5" customHeight="1">
      <c r="G350" s="69"/>
      <c r="M350" s="69"/>
    </row>
    <row r="351" spans="7:13" ht="13.5" customHeight="1">
      <c r="G351" s="69"/>
      <c r="M351" s="69"/>
    </row>
    <row r="352" spans="7:13" ht="13.5" customHeight="1">
      <c r="G352" s="69"/>
      <c r="M352" s="69"/>
    </row>
    <row r="353" spans="7:13" ht="13.5" customHeight="1">
      <c r="G353" s="69"/>
      <c r="M353" s="69"/>
    </row>
    <row r="354" spans="7:13" ht="13.5" customHeight="1">
      <c r="G354" s="69"/>
      <c r="M354" s="69"/>
    </row>
    <row r="355" spans="7:13" ht="13.5" customHeight="1">
      <c r="G355" s="69"/>
      <c r="M355" s="69"/>
    </row>
    <row r="356" spans="7:13" ht="13.5" customHeight="1">
      <c r="G356" s="69"/>
      <c r="M356" s="69"/>
    </row>
    <row r="357" spans="7:13" ht="13.5" customHeight="1">
      <c r="G357" s="69"/>
      <c r="M357" s="69"/>
    </row>
    <row r="358" spans="7:13" ht="13.5" customHeight="1">
      <c r="G358" s="69"/>
      <c r="M358" s="69"/>
    </row>
    <row r="359" spans="7:13" ht="13.5" customHeight="1">
      <c r="G359" s="69"/>
      <c r="M359" s="69"/>
    </row>
    <row r="360" spans="7:13" ht="13.5" customHeight="1">
      <c r="G360" s="69"/>
      <c r="M360" s="69"/>
    </row>
    <row r="361" spans="7:13" ht="13.5" customHeight="1">
      <c r="G361" s="69"/>
      <c r="M361" s="69"/>
    </row>
    <row r="362" spans="7:13" ht="13.5" customHeight="1">
      <c r="G362" s="69"/>
      <c r="M362" s="69"/>
    </row>
    <row r="363" spans="7:13" ht="13.5" customHeight="1">
      <c r="G363" s="69"/>
      <c r="M363" s="69"/>
    </row>
    <row r="364" spans="7:13" ht="13.5" customHeight="1">
      <c r="G364" s="69"/>
      <c r="M364" s="69"/>
    </row>
    <row r="365" spans="7:13" ht="13.5" customHeight="1">
      <c r="G365" s="69"/>
      <c r="M365" s="69"/>
    </row>
    <row r="366" spans="7:13" ht="13.5" customHeight="1">
      <c r="G366" s="69"/>
      <c r="M366" s="69"/>
    </row>
    <row r="367" spans="7:13" ht="13.5" customHeight="1">
      <c r="G367" s="69"/>
      <c r="M367" s="69"/>
    </row>
    <row r="368" spans="7:13" ht="13.5" customHeight="1">
      <c r="G368" s="69"/>
      <c r="M368" s="69"/>
    </row>
    <row r="369" spans="7:13" ht="13.5" customHeight="1">
      <c r="G369" s="69"/>
      <c r="M369" s="69"/>
    </row>
    <row r="370" spans="7:13" ht="13.5" customHeight="1">
      <c r="G370" s="69"/>
      <c r="M370" s="69"/>
    </row>
    <row r="371" spans="7:13" ht="13.5" customHeight="1">
      <c r="G371" s="69"/>
      <c r="M371" s="69"/>
    </row>
    <row r="372" spans="7:13" ht="13.5" customHeight="1">
      <c r="G372" s="69"/>
      <c r="M372" s="69"/>
    </row>
    <row r="373" spans="7:13" ht="13.5" customHeight="1">
      <c r="G373" s="69"/>
      <c r="M373" s="69"/>
    </row>
    <row r="374" spans="7:13" ht="13.5" customHeight="1">
      <c r="G374" s="69"/>
      <c r="M374" s="69"/>
    </row>
    <row r="375" spans="7:13" ht="13.5" customHeight="1">
      <c r="G375" s="69"/>
      <c r="M375" s="69"/>
    </row>
    <row r="376" spans="7:13" ht="13.5" customHeight="1">
      <c r="G376" s="69"/>
      <c r="M376" s="69"/>
    </row>
    <row r="377" spans="7:13" ht="13.5" customHeight="1">
      <c r="G377" s="69"/>
      <c r="M377" s="69"/>
    </row>
    <row r="378" spans="7:13" ht="13.5" customHeight="1">
      <c r="G378" s="69"/>
      <c r="M378" s="69"/>
    </row>
    <row r="379" spans="7:13" ht="13.5" customHeight="1">
      <c r="G379" s="69"/>
      <c r="M379" s="69"/>
    </row>
    <row r="380" spans="7:13" ht="13.5" customHeight="1">
      <c r="G380" s="69"/>
      <c r="M380" s="69"/>
    </row>
    <row r="381" spans="7:13" ht="13.5" customHeight="1">
      <c r="G381" s="69"/>
      <c r="M381" s="69"/>
    </row>
    <row r="382" spans="7:13" ht="13.5" customHeight="1">
      <c r="G382" s="69"/>
      <c r="M382" s="69"/>
    </row>
    <row r="383" spans="7:13" ht="13.5" customHeight="1">
      <c r="G383" s="69"/>
      <c r="M383" s="69"/>
    </row>
    <row r="384" spans="7:13" ht="13.5" customHeight="1">
      <c r="G384" s="69"/>
      <c r="M384" s="69"/>
    </row>
    <row r="385" spans="7:13" ht="13.5" customHeight="1">
      <c r="G385" s="69"/>
      <c r="M385" s="69"/>
    </row>
    <row r="386" spans="7:13" ht="13.5" customHeight="1">
      <c r="G386" s="69"/>
      <c r="M386" s="69"/>
    </row>
    <row r="387" spans="7:13" ht="13.5" customHeight="1">
      <c r="G387" s="69"/>
      <c r="M387" s="69"/>
    </row>
    <row r="388" spans="7:13" ht="13.5" customHeight="1">
      <c r="G388" s="69"/>
      <c r="M388" s="69"/>
    </row>
    <row r="389" spans="7:13" ht="13.5" customHeight="1">
      <c r="G389" s="69"/>
      <c r="M389" s="69"/>
    </row>
    <row r="390" spans="7:13" ht="13.5" customHeight="1">
      <c r="G390" s="69"/>
      <c r="M390" s="69"/>
    </row>
    <row r="391" spans="7:13" ht="13.5" customHeight="1">
      <c r="G391" s="69"/>
      <c r="M391" s="69"/>
    </row>
    <row r="392" spans="7:13" ht="13.5" customHeight="1">
      <c r="G392" s="69"/>
      <c r="M392" s="69"/>
    </row>
    <row r="393" spans="7:13" ht="13.5" customHeight="1">
      <c r="G393" s="69"/>
      <c r="M393" s="69"/>
    </row>
    <row r="394" spans="7:13" ht="13.5" customHeight="1">
      <c r="G394" s="69"/>
      <c r="M394" s="69"/>
    </row>
    <row r="395" spans="7:13" ht="13.5" customHeight="1">
      <c r="G395" s="69"/>
      <c r="M395" s="69"/>
    </row>
    <row r="396" spans="7:13" ht="13.5" customHeight="1">
      <c r="G396" s="69"/>
      <c r="M396" s="69"/>
    </row>
    <row r="397" spans="7:13" ht="13.5" customHeight="1">
      <c r="G397" s="69"/>
      <c r="M397" s="69"/>
    </row>
    <row r="398" spans="7:13" ht="13.5" customHeight="1">
      <c r="G398" s="69"/>
      <c r="M398" s="69"/>
    </row>
    <row r="399" spans="7:13" ht="13.5" customHeight="1">
      <c r="G399" s="69"/>
      <c r="M399" s="69"/>
    </row>
    <row r="400" spans="7:13" ht="13.5" customHeight="1">
      <c r="G400" s="69"/>
      <c r="M400" s="69"/>
    </row>
    <row r="401" spans="7:13" ht="13.5" customHeight="1">
      <c r="G401" s="69"/>
      <c r="M401" s="69"/>
    </row>
    <row r="402" spans="7:13" ht="13.5" customHeight="1">
      <c r="G402" s="69"/>
      <c r="M402" s="69"/>
    </row>
    <row r="403" spans="7:13" ht="13.5" customHeight="1">
      <c r="G403" s="69"/>
      <c r="M403" s="69"/>
    </row>
    <row r="404" spans="7:13" ht="13.5" customHeight="1">
      <c r="G404" s="69"/>
      <c r="M404" s="69"/>
    </row>
    <row r="405" spans="7:13" ht="13.5" customHeight="1">
      <c r="G405" s="69"/>
      <c r="M405" s="69"/>
    </row>
    <row r="406" spans="7:13" ht="13.5" customHeight="1">
      <c r="G406" s="69"/>
      <c r="M406" s="69"/>
    </row>
    <row r="407" spans="7:13" ht="13.5" customHeight="1">
      <c r="G407" s="69"/>
      <c r="M407" s="69"/>
    </row>
    <row r="408" spans="7:13" ht="13.5" customHeight="1">
      <c r="G408" s="69"/>
      <c r="M408" s="69"/>
    </row>
    <row r="409" spans="7:13" ht="13.5" customHeight="1">
      <c r="G409" s="69"/>
      <c r="M409" s="69"/>
    </row>
    <row r="410" spans="7:13" ht="13.5" customHeight="1">
      <c r="G410" s="69"/>
      <c r="M410" s="69"/>
    </row>
    <row r="411" spans="7:13" ht="13.5" customHeight="1">
      <c r="G411" s="69"/>
      <c r="M411" s="69"/>
    </row>
    <row r="412" spans="7:13" ht="13.5" customHeight="1">
      <c r="G412" s="69"/>
      <c r="M412" s="69"/>
    </row>
    <row r="413" spans="7:13" ht="13.5" customHeight="1">
      <c r="G413" s="69"/>
      <c r="M413" s="69"/>
    </row>
    <row r="414" spans="7:13" ht="13.5" customHeight="1">
      <c r="G414" s="69"/>
      <c r="M414" s="69"/>
    </row>
    <row r="415" spans="7:13" ht="13.5" customHeight="1">
      <c r="G415" s="69"/>
      <c r="M415" s="69"/>
    </row>
    <row r="416" spans="7:13" ht="13.5" customHeight="1">
      <c r="G416" s="69"/>
      <c r="M416" s="69"/>
    </row>
    <row r="417" spans="7:13" ht="13.5" customHeight="1">
      <c r="G417" s="69"/>
      <c r="M417" s="69"/>
    </row>
    <row r="418" spans="7:13" ht="13.5" customHeight="1">
      <c r="G418" s="69"/>
      <c r="M418" s="69"/>
    </row>
    <row r="419" spans="7:13" ht="13.5" customHeight="1">
      <c r="G419" s="69"/>
      <c r="M419" s="69"/>
    </row>
    <row r="420" spans="7:13" ht="13.5" customHeight="1">
      <c r="G420" s="69"/>
      <c r="M420" s="69"/>
    </row>
    <row r="421" spans="7:13" ht="13.5" customHeight="1">
      <c r="G421" s="69"/>
      <c r="M421" s="69"/>
    </row>
    <row r="422" spans="7:13" ht="13.5" customHeight="1">
      <c r="G422" s="69"/>
      <c r="M422" s="69"/>
    </row>
    <row r="423" spans="7:13" ht="13.5" customHeight="1">
      <c r="G423" s="69"/>
      <c r="M423" s="69"/>
    </row>
    <row r="424" spans="7:13" ht="13.5" customHeight="1">
      <c r="G424" s="69"/>
      <c r="M424" s="69"/>
    </row>
    <row r="425" spans="7:13" ht="13.5" customHeight="1">
      <c r="G425" s="69"/>
      <c r="M425" s="69"/>
    </row>
    <row r="426" spans="7:13" ht="13.5" customHeight="1">
      <c r="G426" s="69"/>
      <c r="M426" s="69"/>
    </row>
    <row r="427" spans="7:13" ht="13.5" customHeight="1">
      <c r="G427" s="69"/>
      <c r="M427" s="69"/>
    </row>
    <row r="428" spans="7:13" ht="13.5" customHeight="1">
      <c r="G428" s="69"/>
      <c r="M428" s="69"/>
    </row>
    <row r="429" spans="7:13" ht="13.5" customHeight="1">
      <c r="G429" s="69"/>
      <c r="M429" s="69"/>
    </row>
    <row r="430" spans="7:13" ht="13.5" customHeight="1">
      <c r="G430" s="69"/>
      <c r="M430" s="69"/>
    </row>
    <row r="431" spans="7:13" ht="13.5" customHeight="1">
      <c r="G431" s="69"/>
      <c r="M431" s="69"/>
    </row>
    <row r="432" spans="7:13" ht="13.5" customHeight="1">
      <c r="G432" s="69"/>
      <c r="M432" s="69"/>
    </row>
    <row r="433" spans="7:13" ht="13.5" customHeight="1">
      <c r="G433" s="69"/>
      <c r="M433" s="69"/>
    </row>
    <row r="434" spans="7:13" ht="13.5" customHeight="1">
      <c r="G434" s="69"/>
      <c r="M434" s="69"/>
    </row>
    <row r="435" spans="7:13" ht="13.5" customHeight="1">
      <c r="G435" s="69"/>
      <c r="M435" s="69"/>
    </row>
    <row r="436" spans="7:13" ht="13.5" customHeight="1">
      <c r="G436" s="69"/>
      <c r="M436" s="69"/>
    </row>
    <row r="437" spans="7:13" ht="13.5" customHeight="1">
      <c r="G437" s="69"/>
      <c r="M437" s="69"/>
    </row>
    <row r="438" spans="7:13" ht="13.5" customHeight="1">
      <c r="G438" s="69"/>
      <c r="M438" s="69"/>
    </row>
    <row r="439" spans="7:13" ht="13.5" customHeight="1">
      <c r="G439" s="69"/>
      <c r="M439" s="69"/>
    </row>
    <row r="440" spans="7:13" ht="13.5" customHeight="1">
      <c r="G440" s="69"/>
      <c r="M440" s="69"/>
    </row>
    <row r="441" spans="7:13" ht="13.5" customHeight="1">
      <c r="G441" s="69"/>
      <c r="M441" s="69"/>
    </row>
    <row r="442" spans="7:13" ht="13.5" customHeight="1">
      <c r="G442" s="69"/>
      <c r="M442" s="69"/>
    </row>
    <row r="443" spans="7:13" ht="13.5" customHeight="1">
      <c r="G443" s="69"/>
      <c r="M443" s="69"/>
    </row>
    <row r="444" spans="7:13" ht="13.5" customHeight="1">
      <c r="G444" s="69"/>
      <c r="M444" s="69"/>
    </row>
    <row r="445" spans="7:13" ht="13.5" customHeight="1">
      <c r="G445" s="69"/>
      <c r="M445" s="69"/>
    </row>
    <row r="446" spans="7:13" ht="13.5" customHeight="1">
      <c r="G446" s="69"/>
      <c r="M446" s="69"/>
    </row>
    <row r="447" spans="7:13" ht="13.5" customHeight="1">
      <c r="G447" s="69"/>
      <c r="M447" s="69"/>
    </row>
    <row r="448" spans="7:13" ht="13.5" customHeight="1">
      <c r="G448" s="69"/>
      <c r="M448" s="69"/>
    </row>
    <row r="449" spans="7:13" ht="13.5" customHeight="1">
      <c r="G449" s="69"/>
      <c r="M449" s="69"/>
    </row>
    <row r="450" spans="7:13" ht="13.5" customHeight="1">
      <c r="G450" s="69"/>
      <c r="M450" s="69"/>
    </row>
    <row r="451" spans="7:13" ht="13.5" customHeight="1">
      <c r="G451" s="69"/>
      <c r="M451" s="69"/>
    </row>
    <row r="452" spans="7:13" ht="13.5" customHeight="1">
      <c r="G452" s="69"/>
      <c r="M452" s="69"/>
    </row>
    <row r="453" spans="7:13" ht="13.5" customHeight="1">
      <c r="G453" s="69"/>
      <c r="M453" s="69"/>
    </row>
    <row r="454" spans="7:13" ht="13.5" customHeight="1">
      <c r="G454" s="69"/>
      <c r="M454" s="69"/>
    </row>
    <row r="455" spans="7:13" ht="13.5" customHeight="1">
      <c r="G455" s="69"/>
      <c r="M455" s="69"/>
    </row>
    <row r="456" spans="7:13" ht="13.5" customHeight="1">
      <c r="G456" s="69"/>
      <c r="M456" s="69"/>
    </row>
    <row r="457" spans="7:13" ht="13.5" customHeight="1">
      <c r="G457" s="69"/>
      <c r="M457" s="69"/>
    </row>
    <row r="458" spans="7:13" ht="13.5" customHeight="1">
      <c r="G458" s="69"/>
      <c r="M458" s="69"/>
    </row>
    <row r="459" spans="7:13" ht="13.5" customHeight="1">
      <c r="G459" s="69"/>
      <c r="M459" s="69"/>
    </row>
    <row r="460" spans="7:13" ht="13.5" customHeight="1">
      <c r="G460" s="69"/>
      <c r="M460" s="69"/>
    </row>
    <row r="461" spans="7:13" ht="13.5" customHeight="1">
      <c r="G461" s="69"/>
      <c r="M461" s="69"/>
    </row>
    <row r="462" spans="7:13" ht="13.5" customHeight="1">
      <c r="G462" s="69"/>
      <c r="M462" s="69"/>
    </row>
    <row r="463" spans="7:13" ht="13.5" customHeight="1">
      <c r="G463" s="69"/>
      <c r="M463" s="69"/>
    </row>
    <row r="464" spans="7:13" ht="13.5" customHeight="1">
      <c r="G464" s="69"/>
      <c r="M464" s="69"/>
    </row>
    <row r="465" spans="7:13" ht="13.5" customHeight="1">
      <c r="G465" s="69"/>
      <c r="M465" s="69"/>
    </row>
    <row r="466" spans="7:13" ht="13.5" customHeight="1">
      <c r="G466" s="69"/>
      <c r="M466" s="69"/>
    </row>
    <row r="467" spans="7:13" ht="13.5" customHeight="1">
      <c r="G467" s="69"/>
      <c r="M467" s="69"/>
    </row>
    <row r="468" spans="7:13" ht="13.5" customHeight="1">
      <c r="G468" s="69"/>
      <c r="M468" s="69"/>
    </row>
    <row r="469" spans="7:13" ht="13.5" customHeight="1">
      <c r="G469" s="69"/>
      <c r="M469" s="69"/>
    </row>
    <row r="470" spans="7:13" ht="13.5" customHeight="1">
      <c r="G470" s="69"/>
      <c r="M470" s="69"/>
    </row>
    <row r="471" spans="7:13" ht="13.5" customHeight="1">
      <c r="G471" s="69"/>
      <c r="M471" s="69"/>
    </row>
    <row r="472" spans="7:13" ht="13.5" customHeight="1">
      <c r="G472" s="69"/>
      <c r="M472" s="69"/>
    </row>
    <row r="473" spans="7:13" ht="13.5" customHeight="1">
      <c r="G473" s="69"/>
      <c r="M473" s="69"/>
    </row>
    <row r="474" spans="7:13" ht="13.5" customHeight="1">
      <c r="G474" s="69"/>
      <c r="M474" s="69"/>
    </row>
    <row r="475" spans="7:13" ht="13.5" customHeight="1">
      <c r="G475" s="69"/>
      <c r="M475" s="69"/>
    </row>
    <row r="476" spans="7:13" ht="13.5" customHeight="1">
      <c r="G476" s="69"/>
      <c r="M476" s="69"/>
    </row>
    <row r="477" spans="7:13" ht="13.5" customHeight="1">
      <c r="G477" s="69"/>
      <c r="M477" s="69"/>
    </row>
    <row r="478" spans="7:13" ht="13.5" customHeight="1">
      <c r="G478" s="69"/>
      <c r="M478" s="69"/>
    </row>
    <row r="479" spans="7:13" ht="13.5" customHeight="1">
      <c r="G479" s="69"/>
      <c r="M479" s="69"/>
    </row>
    <row r="480" spans="7:13" ht="13.5" customHeight="1">
      <c r="G480" s="69"/>
      <c r="M480" s="69"/>
    </row>
    <row r="481" spans="7:13" ht="13.5" customHeight="1">
      <c r="G481" s="69"/>
      <c r="M481" s="69"/>
    </row>
    <row r="482" spans="7:13" ht="13.5" customHeight="1">
      <c r="G482" s="69"/>
      <c r="M482" s="69"/>
    </row>
    <row r="483" spans="7:13" ht="13.5" customHeight="1">
      <c r="G483" s="69"/>
      <c r="M483" s="69"/>
    </row>
    <row r="484" spans="7:13" ht="13.5" customHeight="1">
      <c r="G484" s="69"/>
      <c r="M484" s="69"/>
    </row>
    <row r="485" spans="7:13" ht="13.5" customHeight="1">
      <c r="G485" s="69"/>
      <c r="M485" s="69"/>
    </row>
    <row r="486" spans="7:13" ht="13.5" customHeight="1">
      <c r="G486" s="69"/>
      <c r="M486" s="69"/>
    </row>
    <row r="487" spans="7:13" ht="13.5" customHeight="1">
      <c r="G487" s="69"/>
      <c r="M487" s="69"/>
    </row>
    <row r="488" spans="7:13" ht="13.5" customHeight="1">
      <c r="G488" s="69"/>
      <c r="M488" s="69"/>
    </row>
    <row r="489" spans="7:13" ht="13.5" customHeight="1">
      <c r="G489" s="69"/>
      <c r="M489" s="69"/>
    </row>
    <row r="490" spans="7:13" ht="13.5" customHeight="1">
      <c r="G490" s="69"/>
      <c r="M490" s="69"/>
    </row>
    <row r="491" spans="7:13" ht="13.5" customHeight="1">
      <c r="G491" s="69"/>
      <c r="M491" s="69"/>
    </row>
    <row r="492" spans="7:13" ht="13.5" customHeight="1">
      <c r="G492" s="69"/>
      <c r="M492" s="69"/>
    </row>
    <row r="493" spans="7:13" ht="13.5" customHeight="1">
      <c r="G493" s="69"/>
      <c r="M493" s="69"/>
    </row>
    <row r="494" spans="7:13" ht="13.5" customHeight="1">
      <c r="G494" s="69"/>
      <c r="M494" s="69"/>
    </row>
    <row r="495" spans="7:13" ht="13.5" customHeight="1">
      <c r="G495" s="69"/>
      <c r="M495" s="69"/>
    </row>
    <row r="496" spans="7:13" ht="13.5" customHeight="1">
      <c r="G496" s="69"/>
      <c r="M496" s="69"/>
    </row>
    <row r="497" spans="7:13" ht="13.5" customHeight="1">
      <c r="G497" s="69"/>
      <c r="M497" s="69"/>
    </row>
    <row r="498" spans="7:13" ht="13.5" customHeight="1">
      <c r="G498" s="69"/>
      <c r="M498" s="69"/>
    </row>
    <row r="499" spans="7:13" ht="13.5" customHeight="1">
      <c r="G499" s="69"/>
      <c r="M499" s="69"/>
    </row>
    <row r="500" spans="7:13" ht="13.5" customHeight="1">
      <c r="G500" s="69"/>
      <c r="M500" s="69"/>
    </row>
    <row r="501" spans="7:13" ht="13.5" customHeight="1">
      <c r="G501" s="69"/>
      <c r="M501" s="69"/>
    </row>
    <row r="502" spans="7:13" ht="13.5" customHeight="1">
      <c r="G502" s="69"/>
      <c r="M502" s="69"/>
    </row>
    <row r="503" spans="7:13" ht="13.5" customHeight="1">
      <c r="G503" s="69"/>
      <c r="M503" s="69"/>
    </row>
    <row r="504" spans="7:13" ht="13.5" customHeight="1">
      <c r="G504" s="69"/>
      <c r="M504" s="69"/>
    </row>
    <row r="505" spans="7:13" ht="13.5" customHeight="1">
      <c r="G505" s="69"/>
      <c r="M505" s="69"/>
    </row>
    <row r="506" spans="7:13" ht="13.5" customHeight="1">
      <c r="G506" s="69"/>
      <c r="M506" s="69"/>
    </row>
    <row r="507" spans="7:13" ht="13.5" customHeight="1">
      <c r="G507" s="69"/>
      <c r="M507" s="69"/>
    </row>
    <row r="508" spans="7:13" ht="13.5" customHeight="1">
      <c r="G508" s="69"/>
      <c r="M508" s="69"/>
    </row>
    <row r="509" spans="7:13" ht="13.5" customHeight="1">
      <c r="G509" s="69"/>
      <c r="M509" s="69"/>
    </row>
    <row r="510" spans="7:13" ht="13.5" customHeight="1">
      <c r="G510" s="69"/>
      <c r="M510" s="69"/>
    </row>
    <row r="511" spans="7:13" ht="13.5" customHeight="1">
      <c r="G511" s="69"/>
      <c r="M511" s="69"/>
    </row>
    <row r="512" spans="7:13" ht="13.5" customHeight="1">
      <c r="G512" s="69"/>
      <c r="M512" s="69"/>
    </row>
    <row r="513" spans="7:13" ht="13.5" customHeight="1">
      <c r="G513" s="69"/>
      <c r="M513" s="69"/>
    </row>
    <row r="514" spans="7:13" ht="13.5" customHeight="1">
      <c r="G514" s="69"/>
      <c r="M514" s="69"/>
    </row>
    <row r="515" spans="7:13" ht="13.5" customHeight="1">
      <c r="G515" s="69"/>
      <c r="M515" s="69"/>
    </row>
    <row r="516" spans="7:13" ht="13.5" customHeight="1">
      <c r="G516" s="69"/>
      <c r="M516" s="69"/>
    </row>
    <row r="517" spans="7:13" ht="13.5" customHeight="1">
      <c r="G517" s="69"/>
      <c r="M517" s="69"/>
    </row>
    <row r="518" spans="7:13" ht="13.5" customHeight="1">
      <c r="G518" s="69"/>
      <c r="M518" s="69"/>
    </row>
    <row r="519" spans="7:13" ht="13.5" customHeight="1">
      <c r="G519" s="69"/>
      <c r="M519" s="69"/>
    </row>
    <row r="520" spans="7:13" ht="13.5" customHeight="1">
      <c r="G520" s="69"/>
      <c r="M520" s="69"/>
    </row>
    <row r="521" spans="7:13" ht="13.5" customHeight="1">
      <c r="G521" s="69"/>
      <c r="M521" s="69"/>
    </row>
    <row r="522" spans="7:13" ht="13.5" customHeight="1">
      <c r="G522" s="69"/>
      <c r="M522" s="69"/>
    </row>
    <row r="523" spans="7:13" ht="13.5" customHeight="1">
      <c r="G523" s="69"/>
      <c r="M523" s="69"/>
    </row>
    <row r="524" spans="7:13" ht="13.5" customHeight="1">
      <c r="G524" s="69"/>
      <c r="M524" s="69"/>
    </row>
    <row r="525" spans="7:13" ht="13.5" customHeight="1">
      <c r="G525" s="69"/>
      <c r="M525" s="69"/>
    </row>
    <row r="526" spans="7:13" ht="13.5" customHeight="1">
      <c r="G526" s="69"/>
      <c r="M526" s="69"/>
    </row>
    <row r="527" spans="7:13" ht="13.5" customHeight="1">
      <c r="G527" s="69"/>
      <c r="M527" s="69"/>
    </row>
    <row r="528" spans="7:13" ht="13.5" customHeight="1">
      <c r="G528" s="69"/>
      <c r="M528" s="69"/>
    </row>
    <row r="529" spans="7:13" ht="13.5" customHeight="1">
      <c r="G529" s="69"/>
      <c r="M529" s="69"/>
    </row>
    <row r="530" spans="7:13" ht="13.5" customHeight="1">
      <c r="G530" s="69"/>
      <c r="M530" s="69"/>
    </row>
    <row r="531" spans="7:13" ht="13.5" customHeight="1">
      <c r="G531" s="69"/>
      <c r="M531" s="69"/>
    </row>
    <row r="532" spans="7:13" ht="13.5" customHeight="1">
      <c r="G532" s="69"/>
      <c r="M532" s="69"/>
    </row>
    <row r="533" spans="7:13" ht="13.5" customHeight="1">
      <c r="G533" s="69"/>
      <c r="M533" s="69"/>
    </row>
    <row r="534" spans="7:13" ht="13.5" customHeight="1">
      <c r="G534" s="69"/>
      <c r="M534" s="69"/>
    </row>
    <row r="535" spans="7:13" ht="13.5" customHeight="1">
      <c r="G535" s="69"/>
      <c r="M535" s="69"/>
    </row>
    <row r="536" spans="7:13" ht="13.5" customHeight="1">
      <c r="G536" s="69"/>
      <c r="M536" s="69"/>
    </row>
    <row r="537" spans="7:13" ht="13.5" customHeight="1">
      <c r="G537" s="69"/>
      <c r="M537" s="69"/>
    </row>
    <row r="538" spans="7:13" ht="13.5" customHeight="1">
      <c r="G538" s="69"/>
      <c r="M538" s="69"/>
    </row>
    <row r="539" spans="7:13" ht="13.5" customHeight="1">
      <c r="G539" s="69"/>
      <c r="M539" s="69"/>
    </row>
    <row r="540" spans="7:13" ht="13.5" customHeight="1">
      <c r="G540" s="69"/>
      <c r="M540" s="69"/>
    </row>
    <row r="541" spans="7:13" ht="13.5" customHeight="1">
      <c r="G541" s="69"/>
      <c r="M541" s="69"/>
    </row>
    <row r="542" spans="7:13" ht="13.5" customHeight="1">
      <c r="G542" s="69"/>
      <c r="M542" s="69"/>
    </row>
    <row r="543" spans="7:13" ht="13.5" customHeight="1">
      <c r="G543" s="69"/>
      <c r="M543" s="69"/>
    </row>
    <row r="544" spans="7:13" ht="13.5" customHeight="1">
      <c r="G544" s="69"/>
      <c r="M544" s="69"/>
    </row>
    <row r="545" spans="7:13" ht="13.5" customHeight="1">
      <c r="G545" s="69"/>
      <c r="M545" s="69"/>
    </row>
    <row r="546" spans="7:13" ht="13.5" customHeight="1">
      <c r="G546" s="69"/>
      <c r="M546" s="69"/>
    </row>
    <row r="547" spans="7:13" ht="13.5" customHeight="1">
      <c r="G547" s="69"/>
      <c r="M547" s="69"/>
    </row>
    <row r="548" spans="7:13" ht="13.5" customHeight="1">
      <c r="G548" s="69"/>
      <c r="M548" s="69"/>
    </row>
    <row r="549" spans="7:13" ht="13.5" customHeight="1">
      <c r="G549" s="69"/>
      <c r="M549" s="69"/>
    </row>
    <row r="550" spans="7:13" ht="13.5" customHeight="1">
      <c r="G550" s="69"/>
      <c r="M550" s="69"/>
    </row>
    <row r="551" spans="7:13" ht="13.5" customHeight="1">
      <c r="G551" s="69"/>
      <c r="M551" s="69"/>
    </row>
    <row r="552" spans="7:13" ht="13.5" customHeight="1">
      <c r="G552" s="69"/>
      <c r="M552" s="69"/>
    </row>
    <row r="553" spans="7:13" ht="13.5" customHeight="1">
      <c r="G553" s="69"/>
      <c r="M553" s="69"/>
    </row>
    <row r="554" spans="7:13" ht="13.5" customHeight="1">
      <c r="G554" s="69"/>
      <c r="M554" s="69"/>
    </row>
    <row r="555" spans="7:13" ht="13.5" customHeight="1">
      <c r="G555" s="69"/>
      <c r="M555" s="69"/>
    </row>
    <row r="556" spans="7:13" ht="13.5" customHeight="1">
      <c r="G556" s="69"/>
      <c r="M556" s="69"/>
    </row>
    <row r="557" spans="7:13" ht="13.5" customHeight="1">
      <c r="G557" s="69"/>
      <c r="M557" s="69"/>
    </row>
    <row r="558" spans="7:13" ht="13.5" customHeight="1">
      <c r="G558" s="69"/>
      <c r="M558" s="69"/>
    </row>
    <row r="559" spans="7:13" ht="13.5" customHeight="1">
      <c r="G559" s="69"/>
      <c r="M559" s="69"/>
    </row>
    <row r="560" spans="7:13" ht="13.5" customHeight="1">
      <c r="G560" s="69"/>
      <c r="M560" s="69"/>
    </row>
    <row r="561" spans="7:13" ht="13.5" customHeight="1">
      <c r="G561" s="69"/>
      <c r="M561" s="69"/>
    </row>
    <row r="562" spans="7:13" ht="13.5" customHeight="1">
      <c r="G562" s="69"/>
      <c r="M562" s="69"/>
    </row>
    <row r="563" spans="7:13" ht="13.5" customHeight="1">
      <c r="G563" s="69"/>
      <c r="M563" s="69"/>
    </row>
    <row r="564" spans="7:13" ht="13.5" customHeight="1">
      <c r="G564" s="69"/>
      <c r="M564" s="69"/>
    </row>
    <row r="565" spans="7:13" ht="13.5" customHeight="1">
      <c r="G565" s="69"/>
      <c r="M565" s="69"/>
    </row>
    <row r="566" spans="7:13" ht="13.5" customHeight="1">
      <c r="G566" s="69"/>
      <c r="M566" s="69"/>
    </row>
    <row r="567" spans="7:13" ht="13.5" customHeight="1">
      <c r="G567" s="69"/>
      <c r="M567" s="69"/>
    </row>
    <row r="568" spans="7:13" ht="13.5" customHeight="1">
      <c r="G568" s="69"/>
      <c r="M568" s="69"/>
    </row>
    <row r="569" spans="7:13" ht="13.5" customHeight="1">
      <c r="G569" s="69"/>
      <c r="M569" s="69"/>
    </row>
    <row r="570" spans="7:13" ht="13.5" customHeight="1">
      <c r="G570" s="69"/>
      <c r="M570" s="69"/>
    </row>
    <row r="571" spans="7:13" ht="13.5" customHeight="1">
      <c r="G571" s="69"/>
      <c r="M571" s="69"/>
    </row>
    <row r="572" spans="7:13" ht="13.5" customHeight="1">
      <c r="G572" s="69"/>
      <c r="M572" s="69"/>
    </row>
    <row r="573" spans="7:13" ht="13.5" customHeight="1">
      <c r="G573" s="69"/>
      <c r="M573" s="69"/>
    </row>
    <row r="574" spans="7:13" ht="13.5" customHeight="1">
      <c r="G574" s="69"/>
      <c r="M574" s="69"/>
    </row>
    <row r="575" spans="7:13" ht="13.5" customHeight="1">
      <c r="G575" s="69"/>
      <c r="M575" s="69"/>
    </row>
    <row r="576" spans="7:13" ht="13.5" customHeight="1">
      <c r="G576" s="69"/>
      <c r="M576" s="69"/>
    </row>
    <row r="577" spans="7:13" ht="13.5" customHeight="1">
      <c r="G577" s="69"/>
      <c r="M577" s="69"/>
    </row>
    <row r="578" spans="7:13" ht="13.5" customHeight="1">
      <c r="G578" s="69"/>
      <c r="M578" s="69"/>
    </row>
    <row r="579" spans="7:13" ht="13.5" customHeight="1">
      <c r="G579" s="69"/>
      <c r="M579" s="69"/>
    </row>
    <row r="580" spans="7:13" ht="13.5" customHeight="1">
      <c r="G580" s="69"/>
      <c r="M580" s="69"/>
    </row>
    <row r="581" spans="7:13" ht="13.5" customHeight="1">
      <c r="G581" s="69"/>
      <c r="M581" s="69"/>
    </row>
    <row r="582" spans="7:13" ht="13.5" customHeight="1">
      <c r="G582" s="69"/>
      <c r="M582" s="69"/>
    </row>
    <row r="583" spans="7:13" ht="13.5" customHeight="1">
      <c r="G583" s="69"/>
      <c r="M583" s="69"/>
    </row>
    <row r="584" spans="7:13" ht="13.5" customHeight="1">
      <c r="G584" s="69"/>
      <c r="M584" s="69"/>
    </row>
    <row r="585" spans="7:13" ht="13.5" customHeight="1">
      <c r="G585" s="69"/>
      <c r="M585" s="69"/>
    </row>
    <row r="586" spans="7:13" ht="13.5" customHeight="1">
      <c r="G586" s="69"/>
      <c r="M586" s="69"/>
    </row>
    <row r="587" spans="7:13" ht="13.5" customHeight="1">
      <c r="G587" s="69"/>
      <c r="M587" s="69"/>
    </row>
    <row r="588" spans="7:13" ht="13.5" customHeight="1">
      <c r="G588" s="69"/>
      <c r="M588" s="69"/>
    </row>
    <row r="589" spans="7:13" ht="13.5" customHeight="1">
      <c r="G589" s="69"/>
      <c r="M589" s="69"/>
    </row>
    <row r="590" spans="7:13" ht="13.5" customHeight="1">
      <c r="G590" s="69"/>
      <c r="M590" s="69"/>
    </row>
    <row r="591" spans="7:13" ht="13.5" customHeight="1">
      <c r="G591" s="69"/>
      <c r="M591" s="69"/>
    </row>
    <row r="592" spans="7:13" ht="13.5" customHeight="1">
      <c r="G592" s="69"/>
      <c r="M592" s="69"/>
    </row>
    <row r="593" spans="7:13" ht="13.5" customHeight="1">
      <c r="G593" s="69"/>
      <c r="M593" s="69"/>
    </row>
    <row r="594" spans="7:13" ht="13.5" customHeight="1">
      <c r="G594" s="69"/>
      <c r="M594" s="69"/>
    </row>
    <row r="595" spans="7:13" ht="13.5" customHeight="1">
      <c r="G595" s="69"/>
      <c r="M595" s="69"/>
    </row>
    <row r="596" spans="7:13" ht="13.5" customHeight="1">
      <c r="G596" s="69"/>
      <c r="M596" s="69"/>
    </row>
    <row r="597" spans="7:13" ht="13.5" customHeight="1">
      <c r="G597" s="69"/>
      <c r="M597" s="69"/>
    </row>
    <row r="598" spans="7:13" ht="13.5" customHeight="1">
      <c r="G598" s="69"/>
      <c r="M598" s="69"/>
    </row>
    <row r="599" spans="7:13" ht="13.5" customHeight="1">
      <c r="G599" s="69"/>
      <c r="M599" s="69"/>
    </row>
    <row r="600" spans="7:13" ht="13.5" customHeight="1">
      <c r="G600" s="69"/>
      <c r="M600" s="69"/>
    </row>
    <row r="601" spans="7:13" ht="13.5" customHeight="1">
      <c r="G601" s="69"/>
      <c r="M601" s="69"/>
    </row>
    <row r="602" spans="7:13" ht="13.5" customHeight="1">
      <c r="G602" s="69"/>
      <c r="M602" s="69"/>
    </row>
    <row r="603" spans="7:13" ht="13.5" customHeight="1">
      <c r="G603" s="69"/>
      <c r="M603" s="69"/>
    </row>
    <row r="604" spans="7:13" ht="13.5" customHeight="1">
      <c r="G604" s="69"/>
      <c r="M604" s="69"/>
    </row>
    <row r="605" spans="7:13" ht="13.5" customHeight="1">
      <c r="G605" s="69"/>
      <c r="M605" s="69"/>
    </row>
    <row r="606" spans="7:13" ht="13.5" customHeight="1">
      <c r="G606" s="69"/>
      <c r="M606" s="69"/>
    </row>
    <row r="607" spans="7:13" ht="13.5" customHeight="1">
      <c r="G607" s="69"/>
      <c r="M607" s="69"/>
    </row>
    <row r="608" spans="7:13" ht="13.5" customHeight="1">
      <c r="G608" s="69"/>
      <c r="M608" s="69"/>
    </row>
    <row r="609" spans="7:13" ht="13.5" customHeight="1">
      <c r="G609" s="69"/>
      <c r="M609" s="69"/>
    </row>
    <row r="610" spans="7:13" ht="13.5" customHeight="1">
      <c r="G610" s="69"/>
      <c r="M610" s="69"/>
    </row>
    <row r="611" spans="7:13" ht="13.5" customHeight="1">
      <c r="G611" s="69"/>
      <c r="M611" s="69"/>
    </row>
    <row r="612" spans="7:13" ht="13.5" customHeight="1">
      <c r="G612" s="69"/>
      <c r="M612" s="69"/>
    </row>
    <row r="613" spans="7:13" ht="13.5" customHeight="1">
      <c r="G613" s="69"/>
      <c r="M613" s="69"/>
    </row>
    <row r="614" spans="7:13" ht="13.5" customHeight="1">
      <c r="G614" s="69"/>
      <c r="M614" s="69"/>
    </row>
    <row r="615" spans="7:13" ht="13.5" customHeight="1">
      <c r="G615" s="69"/>
      <c r="M615" s="69"/>
    </row>
    <row r="616" spans="7:13" ht="13.5" customHeight="1">
      <c r="G616" s="69"/>
      <c r="M616" s="69"/>
    </row>
    <row r="617" spans="7:13" ht="13.5" customHeight="1">
      <c r="G617" s="69"/>
      <c r="M617" s="69"/>
    </row>
    <row r="618" spans="7:13" ht="13.5" customHeight="1">
      <c r="G618" s="69"/>
      <c r="M618" s="69"/>
    </row>
    <row r="619" spans="7:13" ht="13.5" customHeight="1">
      <c r="G619" s="69"/>
      <c r="M619" s="69"/>
    </row>
    <row r="620" spans="7:13" ht="13.5" customHeight="1">
      <c r="G620" s="69"/>
      <c r="M620" s="69"/>
    </row>
    <row r="621" spans="7:13" ht="13.5" customHeight="1">
      <c r="G621" s="69"/>
      <c r="M621" s="69"/>
    </row>
    <row r="622" spans="7:13" ht="13.5" customHeight="1">
      <c r="G622" s="69"/>
      <c r="M622" s="69"/>
    </row>
    <row r="623" spans="7:13" ht="13.5" customHeight="1">
      <c r="G623" s="69"/>
      <c r="M623" s="69"/>
    </row>
    <row r="624" spans="7:13" ht="13.5" customHeight="1">
      <c r="G624" s="69"/>
      <c r="M624" s="69"/>
    </row>
    <row r="625" spans="7:13" ht="13.5" customHeight="1">
      <c r="G625" s="69"/>
      <c r="M625" s="69"/>
    </row>
    <row r="626" spans="7:13" ht="13.5" customHeight="1">
      <c r="G626" s="69"/>
      <c r="M626" s="69"/>
    </row>
    <row r="627" spans="7:13" ht="13.5" customHeight="1">
      <c r="G627" s="69"/>
      <c r="M627" s="69"/>
    </row>
    <row r="628" spans="7:13" ht="13.5" customHeight="1">
      <c r="G628" s="69"/>
      <c r="M628" s="69"/>
    </row>
    <row r="629" spans="7:13" ht="13.5" customHeight="1">
      <c r="G629" s="69"/>
      <c r="M629" s="69"/>
    </row>
    <row r="630" spans="7:13" ht="13.5" customHeight="1">
      <c r="G630" s="69"/>
      <c r="M630" s="69"/>
    </row>
    <row r="631" spans="7:13" ht="13.5" customHeight="1">
      <c r="G631" s="69"/>
      <c r="M631" s="69"/>
    </row>
    <row r="632" spans="7:13" ht="13.5" customHeight="1">
      <c r="G632" s="69"/>
      <c r="M632" s="69"/>
    </row>
    <row r="633" spans="7:13" ht="13.5" customHeight="1">
      <c r="G633" s="69"/>
      <c r="M633" s="69"/>
    </row>
    <row r="634" spans="7:13" ht="13.5" customHeight="1">
      <c r="G634" s="69"/>
      <c r="M634" s="69"/>
    </row>
    <row r="635" spans="7:13" ht="13.5" customHeight="1">
      <c r="G635" s="69"/>
      <c r="M635" s="69"/>
    </row>
    <row r="636" spans="7:13" ht="13.5" customHeight="1">
      <c r="G636" s="69"/>
      <c r="M636" s="69"/>
    </row>
    <row r="637" spans="7:13" ht="13.5" customHeight="1">
      <c r="G637" s="69"/>
      <c r="M637" s="69"/>
    </row>
    <row r="638" spans="7:13" ht="13.5" customHeight="1">
      <c r="G638" s="69"/>
      <c r="M638" s="69"/>
    </row>
    <row r="639" spans="7:13" ht="13.5" customHeight="1">
      <c r="G639" s="69"/>
      <c r="M639" s="69"/>
    </row>
    <row r="640" spans="7:13" ht="13.5" customHeight="1">
      <c r="G640" s="69"/>
      <c r="M640" s="69"/>
    </row>
    <row r="641" spans="7:13" ht="13.5" customHeight="1">
      <c r="G641" s="69"/>
      <c r="M641" s="69"/>
    </row>
    <row r="642" spans="7:13" ht="13.5" customHeight="1">
      <c r="G642" s="69"/>
      <c r="M642" s="69"/>
    </row>
    <row r="643" spans="7:13" ht="13.5" customHeight="1">
      <c r="G643" s="69"/>
      <c r="M643" s="69"/>
    </row>
    <row r="644" spans="7:13" ht="13.5" customHeight="1">
      <c r="G644" s="69"/>
      <c r="M644" s="69"/>
    </row>
    <row r="645" spans="7:13" ht="13.5" customHeight="1">
      <c r="G645" s="69"/>
      <c r="M645" s="69"/>
    </row>
    <row r="646" spans="7:13" ht="13.5" customHeight="1">
      <c r="G646" s="69"/>
      <c r="M646" s="69"/>
    </row>
    <row r="647" spans="7:13" ht="13.5" customHeight="1">
      <c r="G647" s="69"/>
      <c r="M647" s="69"/>
    </row>
    <row r="648" spans="7:13" ht="13.5" customHeight="1">
      <c r="G648" s="69"/>
      <c r="M648" s="69"/>
    </row>
    <row r="649" spans="7:13" ht="13.5" customHeight="1">
      <c r="G649" s="69"/>
      <c r="M649" s="69"/>
    </row>
    <row r="650" spans="7:13" ht="13.5" customHeight="1">
      <c r="G650" s="69"/>
      <c r="M650" s="69"/>
    </row>
    <row r="651" spans="7:13" ht="13.5" customHeight="1">
      <c r="G651" s="69"/>
      <c r="M651" s="69"/>
    </row>
    <row r="652" spans="7:13" ht="13.5" customHeight="1">
      <c r="G652" s="69"/>
      <c r="M652" s="69"/>
    </row>
    <row r="653" spans="7:13" ht="13.5" customHeight="1">
      <c r="G653" s="69"/>
      <c r="M653" s="69"/>
    </row>
    <row r="654" spans="7:13" ht="13.5" customHeight="1">
      <c r="G654" s="69"/>
      <c r="M654" s="69"/>
    </row>
    <row r="655" spans="7:13" ht="13.5" customHeight="1">
      <c r="G655" s="69"/>
      <c r="M655" s="69"/>
    </row>
    <row r="656" spans="7:13" ht="13.5" customHeight="1">
      <c r="G656" s="69"/>
      <c r="M656" s="69"/>
    </row>
    <row r="657" spans="7:13" ht="13.5" customHeight="1">
      <c r="G657" s="69"/>
      <c r="M657" s="69"/>
    </row>
    <row r="658" spans="7:13" ht="13.5" customHeight="1">
      <c r="G658" s="69"/>
      <c r="M658" s="69"/>
    </row>
    <row r="659" spans="7:13" ht="13.5" customHeight="1">
      <c r="G659" s="69"/>
      <c r="M659" s="69"/>
    </row>
    <row r="660" spans="7:13" ht="13.5" customHeight="1">
      <c r="G660" s="69"/>
      <c r="M660" s="69"/>
    </row>
    <row r="661" spans="7:13" ht="13.5" customHeight="1">
      <c r="G661" s="69"/>
      <c r="M661" s="69"/>
    </row>
    <row r="662" spans="7:13" ht="13.5" customHeight="1">
      <c r="G662" s="69"/>
      <c r="M662" s="69"/>
    </row>
    <row r="663" spans="7:13" ht="13.5" customHeight="1">
      <c r="G663" s="69"/>
      <c r="M663" s="69"/>
    </row>
    <row r="664" spans="7:13" ht="13.5" customHeight="1">
      <c r="G664" s="69"/>
      <c r="M664" s="69"/>
    </row>
    <row r="665" spans="7:13" ht="13.5" customHeight="1">
      <c r="G665" s="69"/>
      <c r="M665" s="69"/>
    </row>
    <row r="666" spans="7:13" ht="13.5" customHeight="1">
      <c r="G666" s="69"/>
      <c r="M666" s="69"/>
    </row>
    <row r="667" spans="7:13" ht="13.5" customHeight="1">
      <c r="G667" s="69"/>
      <c r="M667" s="69"/>
    </row>
    <row r="668" spans="7:13" ht="13.5" customHeight="1">
      <c r="G668" s="69"/>
      <c r="M668" s="69"/>
    </row>
    <row r="669" spans="7:13" ht="13.5" customHeight="1">
      <c r="G669" s="69"/>
      <c r="M669" s="69"/>
    </row>
    <row r="670" spans="7:13" ht="13.5" customHeight="1">
      <c r="G670" s="69"/>
      <c r="M670" s="69"/>
    </row>
    <row r="671" spans="7:13" ht="13.5" customHeight="1">
      <c r="G671" s="69"/>
      <c r="M671" s="69"/>
    </row>
    <row r="672" spans="7:13" ht="13.5" customHeight="1">
      <c r="G672" s="69"/>
      <c r="M672" s="69"/>
    </row>
    <row r="673" spans="7:13" ht="13.5" customHeight="1">
      <c r="G673" s="69"/>
      <c r="M673" s="69"/>
    </row>
    <row r="674" spans="7:13" ht="13.5" customHeight="1">
      <c r="G674" s="69"/>
      <c r="M674" s="69"/>
    </row>
    <row r="675" spans="7:13" ht="13.5" customHeight="1">
      <c r="G675" s="69"/>
      <c r="M675" s="69"/>
    </row>
    <row r="676" spans="7:13" ht="13.5" customHeight="1">
      <c r="G676" s="69"/>
      <c r="M676" s="69"/>
    </row>
    <row r="677" spans="7:13" ht="13.5" customHeight="1">
      <c r="G677" s="69"/>
      <c r="M677" s="69"/>
    </row>
    <row r="678" spans="7:13" ht="13.5" customHeight="1">
      <c r="G678" s="69"/>
      <c r="M678" s="69"/>
    </row>
    <row r="679" spans="7:13" ht="13.5" customHeight="1">
      <c r="G679" s="69"/>
      <c r="M679" s="69"/>
    </row>
    <row r="680" spans="7:13" ht="13.5" customHeight="1">
      <c r="G680" s="69"/>
      <c r="M680" s="69"/>
    </row>
    <row r="681" spans="7:13" ht="13.5" customHeight="1">
      <c r="G681" s="69"/>
      <c r="M681" s="69"/>
    </row>
    <row r="682" spans="7:13" ht="13.5" customHeight="1">
      <c r="G682" s="69"/>
      <c r="M682" s="69"/>
    </row>
    <row r="683" spans="7:13" ht="13.5" customHeight="1">
      <c r="G683" s="69"/>
      <c r="M683" s="69"/>
    </row>
    <row r="684" spans="7:13" ht="13.5" customHeight="1">
      <c r="G684" s="69"/>
      <c r="M684" s="69"/>
    </row>
    <row r="685" spans="7:13" ht="13.5" customHeight="1">
      <c r="G685" s="69"/>
      <c r="M685" s="69"/>
    </row>
    <row r="686" spans="7:13" ht="13.5" customHeight="1">
      <c r="G686" s="69"/>
      <c r="M686" s="69"/>
    </row>
    <row r="687" spans="7:13" ht="13.5" customHeight="1">
      <c r="G687" s="69"/>
      <c r="M687" s="69"/>
    </row>
    <row r="688" spans="7:13" ht="13.5" customHeight="1">
      <c r="G688" s="69"/>
      <c r="M688" s="69"/>
    </row>
    <row r="689" spans="7:13" ht="13.5" customHeight="1">
      <c r="G689" s="69"/>
      <c r="M689" s="69"/>
    </row>
    <row r="690" spans="7:13" ht="13.5" customHeight="1">
      <c r="G690" s="69"/>
      <c r="M690" s="69"/>
    </row>
    <row r="691" spans="7:13" ht="13.5" customHeight="1">
      <c r="G691" s="69"/>
      <c r="M691" s="69"/>
    </row>
    <row r="692" spans="7:13" ht="13.5" customHeight="1">
      <c r="G692" s="69"/>
      <c r="M692" s="69"/>
    </row>
    <row r="693" spans="7:13" ht="13.5" customHeight="1">
      <c r="G693" s="69"/>
      <c r="M693" s="69"/>
    </row>
    <row r="694" spans="7:13" ht="13.5" customHeight="1">
      <c r="G694" s="69"/>
      <c r="M694" s="69"/>
    </row>
    <row r="695" spans="7:13" ht="13.5" customHeight="1">
      <c r="G695" s="69"/>
      <c r="M695" s="69"/>
    </row>
    <row r="696" spans="7:13" ht="13.5" customHeight="1">
      <c r="G696" s="69"/>
      <c r="M696" s="69"/>
    </row>
    <row r="697" spans="7:13" ht="13.5" customHeight="1">
      <c r="G697" s="69"/>
      <c r="M697" s="69"/>
    </row>
    <row r="698" spans="7:13" ht="13.5" customHeight="1">
      <c r="G698" s="69"/>
      <c r="M698" s="69"/>
    </row>
    <row r="699" spans="7:13" ht="13.5" customHeight="1">
      <c r="G699" s="69"/>
      <c r="M699" s="69"/>
    </row>
    <row r="700" spans="7:13" ht="13.5" customHeight="1">
      <c r="G700" s="69"/>
      <c r="M700" s="69"/>
    </row>
    <row r="701" spans="7:13" ht="13.5" customHeight="1">
      <c r="G701" s="69"/>
      <c r="M701" s="69"/>
    </row>
    <row r="702" spans="7:13" ht="13.5" customHeight="1">
      <c r="G702" s="69"/>
      <c r="M702" s="69"/>
    </row>
    <row r="703" spans="7:13" ht="13.5" customHeight="1">
      <c r="G703" s="69"/>
      <c r="M703" s="69"/>
    </row>
    <row r="704" spans="7:13" ht="13.5" customHeight="1">
      <c r="G704" s="69"/>
      <c r="M704" s="69"/>
    </row>
    <row r="705" spans="7:13" ht="13.5" customHeight="1">
      <c r="G705" s="69"/>
      <c r="M705" s="69"/>
    </row>
    <row r="706" spans="7:13" ht="13.5" customHeight="1">
      <c r="G706" s="69"/>
      <c r="M706" s="69"/>
    </row>
    <row r="707" spans="7:13" ht="13.5" customHeight="1">
      <c r="G707" s="69"/>
      <c r="M707" s="69"/>
    </row>
    <row r="708" spans="7:13" ht="13.5" customHeight="1">
      <c r="G708" s="69"/>
      <c r="M708" s="69"/>
    </row>
    <row r="709" spans="7:13" ht="13.5" customHeight="1">
      <c r="G709" s="69"/>
      <c r="M709" s="69"/>
    </row>
    <row r="710" spans="7:13" ht="13.5" customHeight="1">
      <c r="G710" s="69"/>
      <c r="M710" s="69"/>
    </row>
    <row r="711" spans="7:13" ht="13.5" customHeight="1">
      <c r="G711" s="69"/>
      <c r="M711" s="69"/>
    </row>
    <row r="712" spans="7:13" ht="13.5" customHeight="1">
      <c r="G712" s="69"/>
      <c r="M712" s="69"/>
    </row>
    <row r="713" spans="7:13" ht="13.5" customHeight="1">
      <c r="G713" s="69"/>
      <c r="M713" s="69"/>
    </row>
    <row r="714" spans="7:13" ht="13.5" customHeight="1">
      <c r="G714" s="69"/>
      <c r="M714" s="69"/>
    </row>
    <row r="715" spans="7:13" ht="13.5" customHeight="1">
      <c r="G715" s="69"/>
      <c r="M715" s="69"/>
    </row>
    <row r="716" spans="7:13" ht="13.5" customHeight="1">
      <c r="G716" s="69"/>
      <c r="M716" s="69"/>
    </row>
    <row r="717" spans="7:13" ht="13.5" customHeight="1">
      <c r="G717" s="69"/>
      <c r="M717" s="69"/>
    </row>
    <row r="718" spans="7:13" ht="13.5" customHeight="1">
      <c r="G718" s="69"/>
      <c r="M718" s="69"/>
    </row>
    <row r="719" spans="7:13" ht="13.5" customHeight="1">
      <c r="G719" s="69"/>
      <c r="M719" s="69"/>
    </row>
    <row r="720" spans="7:13" ht="13.5" customHeight="1">
      <c r="G720" s="69"/>
      <c r="M720" s="69"/>
    </row>
    <row r="721" spans="7:13" ht="13.5" customHeight="1">
      <c r="G721" s="69"/>
      <c r="M721" s="69"/>
    </row>
    <row r="722" spans="7:13" ht="13.5" customHeight="1">
      <c r="G722" s="69"/>
      <c r="M722" s="69"/>
    </row>
    <row r="723" spans="7:13" ht="13.5" customHeight="1">
      <c r="G723" s="69"/>
      <c r="M723" s="69"/>
    </row>
    <row r="724" spans="7:13" ht="13.5" customHeight="1">
      <c r="G724" s="69"/>
      <c r="M724" s="69"/>
    </row>
    <row r="725" spans="7:13" ht="13.5" customHeight="1">
      <c r="G725" s="69"/>
      <c r="M725" s="69"/>
    </row>
    <row r="726" spans="7:13" ht="13.5" customHeight="1">
      <c r="G726" s="69"/>
      <c r="M726" s="69"/>
    </row>
    <row r="727" spans="7:13" ht="13.5" customHeight="1">
      <c r="G727" s="69"/>
      <c r="M727" s="69"/>
    </row>
    <row r="728" spans="7:13" ht="13.5" customHeight="1">
      <c r="G728" s="69"/>
      <c r="M728" s="69"/>
    </row>
    <row r="729" spans="7:13" ht="13.5" customHeight="1">
      <c r="G729" s="69"/>
      <c r="M729" s="69"/>
    </row>
    <row r="730" spans="7:13" ht="13.5" customHeight="1">
      <c r="G730" s="69"/>
      <c r="M730" s="69"/>
    </row>
    <row r="731" spans="7:13" ht="13.5" customHeight="1">
      <c r="G731" s="69"/>
      <c r="M731" s="69"/>
    </row>
    <row r="732" spans="7:13" ht="13.5" customHeight="1">
      <c r="G732" s="69"/>
      <c r="M732" s="69"/>
    </row>
    <row r="733" spans="7:13" ht="13.5" customHeight="1">
      <c r="G733" s="69"/>
      <c r="M733" s="69"/>
    </row>
    <row r="734" spans="7:13" ht="13.5" customHeight="1">
      <c r="G734" s="69"/>
      <c r="M734" s="69"/>
    </row>
    <row r="735" spans="7:13" ht="13.5" customHeight="1">
      <c r="G735" s="69"/>
      <c r="M735" s="69"/>
    </row>
    <row r="736" spans="7:13" ht="13.5" customHeight="1">
      <c r="G736" s="69"/>
      <c r="M736" s="69"/>
    </row>
    <row r="737" spans="7:13" ht="13.5" customHeight="1">
      <c r="G737" s="69"/>
      <c r="M737" s="69"/>
    </row>
    <row r="738" spans="7:13" ht="13.5" customHeight="1">
      <c r="G738" s="69"/>
      <c r="M738" s="69"/>
    </row>
    <row r="739" spans="7:13" ht="13.5" customHeight="1">
      <c r="G739" s="69"/>
      <c r="M739" s="69"/>
    </row>
    <row r="740" spans="7:13" ht="13.5" customHeight="1">
      <c r="G740" s="69"/>
      <c r="M740" s="69"/>
    </row>
    <row r="741" spans="7:13" ht="13.5" customHeight="1">
      <c r="G741" s="69"/>
      <c r="M741" s="69"/>
    </row>
    <row r="742" spans="7:13" ht="13.5" customHeight="1">
      <c r="G742" s="69"/>
      <c r="M742" s="69"/>
    </row>
    <row r="743" spans="7:13" ht="13.5" customHeight="1">
      <c r="G743" s="69"/>
      <c r="M743" s="69"/>
    </row>
    <row r="744" spans="7:13" ht="13.5" customHeight="1">
      <c r="G744" s="69"/>
      <c r="M744" s="69"/>
    </row>
    <row r="745" spans="7:13" ht="13.5" customHeight="1">
      <c r="G745" s="69"/>
      <c r="M745" s="69"/>
    </row>
    <row r="746" spans="7:13" ht="13.5" customHeight="1">
      <c r="G746" s="69"/>
      <c r="M746" s="69"/>
    </row>
    <row r="747" spans="7:13" ht="13.5" customHeight="1">
      <c r="G747" s="69"/>
      <c r="M747" s="69"/>
    </row>
    <row r="748" spans="7:13" ht="13.5" customHeight="1">
      <c r="G748" s="69"/>
      <c r="M748" s="69"/>
    </row>
    <row r="749" spans="7:13" ht="13.5" customHeight="1">
      <c r="G749" s="69"/>
      <c r="M749" s="69"/>
    </row>
    <row r="750" spans="7:13" ht="13.5" customHeight="1">
      <c r="G750" s="69"/>
      <c r="M750" s="69"/>
    </row>
    <row r="751" spans="7:13" ht="13.5" customHeight="1">
      <c r="G751" s="69"/>
      <c r="M751" s="69"/>
    </row>
    <row r="752" spans="7:13" ht="13.5" customHeight="1">
      <c r="G752" s="69"/>
      <c r="M752" s="69"/>
    </row>
    <row r="753" spans="7:13" ht="13.5" customHeight="1">
      <c r="G753" s="69"/>
      <c r="M753" s="69"/>
    </row>
    <row r="754" spans="7:13" ht="13.5" customHeight="1">
      <c r="G754" s="69"/>
      <c r="M754" s="69"/>
    </row>
    <row r="755" spans="7:13" ht="13.5" customHeight="1">
      <c r="G755" s="69"/>
      <c r="M755" s="69"/>
    </row>
    <row r="756" spans="7:13" ht="13.5" customHeight="1">
      <c r="G756" s="69"/>
      <c r="M756" s="69"/>
    </row>
    <row r="757" spans="7:13" ht="13.5" customHeight="1">
      <c r="G757" s="69"/>
      <c r="M757" s="69"/>
    </row>
    <row r="758" spans="7:13" ht="13.5" customHeight="1">
      <c r="G758" s="69"/>
      <c r="M758" s="69"/>
    </row>
    <row r="759" spans="7:13" ht="13.5" customHeight="1">
      <c r="G759" s="69"/>
      <c r="M759" s="69"/>
    </row>
    <row r="760" spans="7:13" ht="13.5" customHeight="1">
      <c r="G760" s="69"/>
      <c r="M760" s="69"/>
    </row>
    <row r="761" spans="7:13" ht="13.5" customHeight="1">
      <c r="G761" s="69"/>
      <c r="M761" s="69"/>
    </row>
    <row r="762" spans="7:13" ht="13.5" customHeight="1">
      <c r="G762" s="69"/>
      <c r="M762" s="69"/>
    </row>
    <row r="763" spans="7:13" ht="13.5" customHeight="1">
      <c r="G763" s="69"/>
      <c r="M763" s="69"/>
    </row>
    <row r="764" spans="7:13" ht="13.5" customHeight="1">
      <c r="G764" s="69"/>
      <c r="M764" s="69"/>
    </row>
    <row r="765" spans="7:13" ht="13.5" customHeight="1">
      <c r="G765" s="69"/>
      <c r="M765" s="69"/>
    </row>
    <row r="766" spans="7:13" ht="13.5" customHeight="1">
      <c r="G766" s="69"/>
      <c r="M766" s="69"/>
    </row>
    <row r="767" spans="7:13" ht="13.5" customHeight="1">
      <c r="G767" s="69"/>
      <c r="M767" s="69"/>
    </row>
    <row r="768" spans="7:13" ht="13.5" customHeight="1">
      <c r="G768" s="69"/>
      <c r="M768" s="69"/>
    </row>
    <row r="769" spans="7:13" ht="13.5" customHeight="1">
      <c r="G769" s="69"/>
      <c r="M769" s="69"/>
    </row>
    <row r="770" spans="7:13" ht="13.5" customHeight="1">
      <c r="G770" s="69"/>
      <c r="M770" s="69"/>
    </row>
    <row r="771" spans="7:13" ht="13.5" customHeight="1">
      <c r="G771" s="69"/>
      <c r="M771" s="69"/>
    </row>
    <row r="772" spans="7:13" ht="13.5" customHeight="1">
      <c r="G772" s="69"/>
      <c r="M772" s="69"/>
    </row>
    <row r="773" spans="7:13" ht="13.5" customHeight="1">
      <c r="G773" s="69"/>
      <c r="M773" s="69"/>
    </row>
    <row r="774" spans="7:13" ht="13.5" customHeight="1">
      <c r="G774" s="69"/>
      <c r="M774" s="69"/>
    </row>
    <row r="775" spans="7:13" ht="13.5" customHeight="1">
      <c r="G775" s="69"/>
      <c r="M775" s="69"/>
    </row>
    <row r="776" spans="7:13" ht="13.5" customHeight="1">
      <c r="G776" s="69"/>
      <c r="M776" s="69"/>
    </row>
    <row r="777" spans="7:13" ht="13.5" customHeight="1">
      <c r="G777" s="69"/>
      <c r="M777" s="69"/>
    </row>
    <row r="778" spans="7:13" ht="13.5" customHeight="1">
      <c r="G778" s="69"/>
      <c r="M778" s="69"/>
    </row>
    <row r="779" spans="7:13" ht="13.5" customHeight="1">
      <c r="G779" s="69"/>
      <c r="M779" s="69"/>
    </row>
    <row r="780" spans="7:13" ht="13.5" customHeight="1">
      <c r="G780" s="69"/>
      <c r="M780" s="69"/>
    </row>
    <row r="781" spans="7:13" ht="13.5" customHeight="1">
      <c r="G781" s="69"/>
      <c r="M781" s="69"/>
    </row>
    <row r="782" spans="7:13" ht="13.5" customHeight="1">
      <c r="G782" s="69"/>
      <c r="M782" s="69"/>
    </row>
    <row r="783" spans="7:13" ht="13.5" customHeight="1">
      <c r="G783" s="69"/>
      <c r="M783" s="69"/>
    </row>
    <row r="784" spans="7:13" ht="13.5" customHeight="1">
      <c r="G784" s="69"/>
      <c r="M784" s="69"/>
    </row>
    <row r="785" spans="7:13" ht="13.5" customHeight="1">
      <c r="G785" s="69"/>
      <c r="M785" s="69"/>
    </row>
    <row r="786" spans="7:13" ht="13.5" customHeight="1">
      <c r="G786" s="69"/>
      <c r="M786" s="69"/>
    </row>
    <row r="787" spans="7:13" ht="13.5" customHeight="1">
      <c r="G787" s="69"/>
      <c r="M787" s="69"/>
    </row>
    <row r="788" spans="7:13" ht="13.5" customHeight="1">
      <c r="G788" s="69"/>
      <c r="M788" s="69"/>
    </row>
    <row r="789" spans="7:13" ht="13.5" customHeight="1">
      <c r="G789" s="69"/>
      <c r="M789" s="69"/>
    </row>
    <row r="790" spans="7:13" ht="13.5" customHeight="1">
      <c r="G790" s="69"/>
      <c r="M790" s="69"/>
    </row>
    <row r="791" spans="7:13" ht="13.5" customHeight="1">
      <c r="G791" s="69"/>
      <c r="M791" s="69"/>
    </row>
    <row r="792" spans="7:13" ht="13.5" customHeight="1">
      <c r="G792" s="69"/>
      <c r="M792" s="69"/>
    </row>
    <row r="793" spans="7:13" ht="13.5" customHeight="1">
      <c r="G793" s="69"/>
      <c r="M793" s="69"/>
    </row>
    <row r="794" spans="7:13" ht="13.5" customHeight="1">
      <c r="G794" s="69"/>
      <c r="M794" s="69"/>
    </row>
    <row r="795" spans="7:13" ht="13.5" customHeight="1">
      <c r="G795" s="69"/>
      <c r="M795" s="69"/>
    </row>
    <row r="796" spans="7:13" ht="13.5" customHeight="1">
      <c r="G796" s="69"/>
      <c r="M796" s="69"/>
    </row>
    <row r="797" spans="7:13" ht="13.5" customHeight="1">
      <c r="G797" s="69"/>
      <c r="M797" s="69"/>
    </row>
    <row r="798" spans="7:13" ht="13.5" customHeight="1">
      <c r="G798" s="69"/>
      <c r="M798" s="69"/>
    </row>
    <row r="799" spans="7:13" ht="13.5" customHeight="1">
      <c r="G799" s="69"/>
      <c r="M799" s="69"/>
    </row>
    <row r="800" spans="7:13" ht="13.5" customHeight="1">
      <c r="G800" s="69"/>
      <c r="M800" s="69"/>
    </row>
    <row r="801" spans="7:13" ht="13.5" customHeight="1">
      <c r="G801" s="69"/>
      <c r="M801" s="69"/>
    </row>
    <row r="802" spans="7:13" ht="13.5" customHeight="1">
      <c r="G802" s="69"/>
      <c r="M802" s="69"/>
    </row>
    <row r="803" spans="7:13" ht="13.5" customHeight="1">
      <c r="G803" s="69"/>
      <c r="M803" s="69"/>
    </row>
    <row r="804" spans="7:13" ht="13.5" customHeight="1">
      <c r="G804" s="69"/>
      <c r="M804" s="69"/>
    </row>
    <row r="805" spans="7:13" ht="13.5" customHeight="1">
      <c r="G805" s="69"/>
      <c r="M805" s="69"/>
    </row>
    <row r="806" spans="7:13" ht="13.5" customHeight="1">
      <c r="G806" s="69"/>
      <c r="M806" s="69"/>
    </row>
    <row r="807" spans="7:13" ht="13.5" customHeight="1">
      <c r="G807" s="69"/>
      <c r="M807" s="69"/>
    </row>
    <row r="808" spans="7:13" ht="13.5" customHeight="1">
      <c r="G808" s="69"/>
      <c r="M808" s="69"/>
    </row>
    <row r="809" spans="7:13" ht="13.5" customHeight="1">
      <c r="G809" s="69"/>
      <c r="M809" s="69"/>
    </row>
    <row r="810" spans="7:13" ht="13.5" customHeight="1">
      <c r="G810" s="69"/>
      <c r="M810" s="69"/>
    </row>
    <row r="811" spans="7:13" ht="13.5" customHeight="1">
      <c r="G811" s="69"/>
      <c r="M811" s="69"/>
    </row>
    <row r="812" spans="7:13" ht="13.5" customHeight="1">
      <c r="G812" s="69"/>
      <c r="M812" s="69"/>
    </row>
    <row r="813" spans="7:13" ht="13.5" customHeight="1">
      <c r="G813" s="69"/>
      <c r="M813" s="69"/>
    </row>
    <row r="814" spans="7:13" ht="13.5" customHeight="1">
      <c r="G814" s="69"/>
      <c r="M814" s="69"/>
    </row>
    <row r="815" spans="7:13" ht="13.5" customHeight="1">
      <c r="G815" s="69"/>
      <c r="M815" s="69"/>
    </row>
    <row r="816" spans="7:13" ht="13.5" customHeight="1">
      <c r="G816" s="69"/>
      <c r="M816" s="69"/>
    </row>
    <row r="817" spans="7:13" ht="13.5" customHeight="1">
      <c r="G817" s="69"/>
      <c r="M817" s="69"/>
    </row>
    <row r="818" spans="7:13" ht="13.5" customHeight="1">
      <c r="G818" s="69"/>
      <c r="M818" s="69"/>
    </row>
    <row r="819" spans="7:13" ht="13.5" customHeight="1">
      <c r="G819" s="69"/>
      <c r="M819" s="69"/>
    </row>
    <row r="820" spans="7:13" ht="13.5" customHeight="1">
      <c r="G820" s="69"/>
      <c r="M820" s="69"/>
    </row>
    <row r="821" spans="7:13" ht="13.5" customHeight="1">
      <c r="G821" s="69"/>
      <c r="M821" s="69"/>
    </row>
    <row r="822" spans="7:13" ht="13.5" customHeight="1">
      <c r="G822" s="69"/>
      <c r="M822" s="69"/>
    </row>
    <row r="823" spans="7:13" ht="13.5" customHeight="1">
      <c r="G823" s="69"/>
      <c r="M823" s="69"/>
    </row>
    <row r="824" spans="7:13" ht="13.5" customHeight="1">
      <c r="G824" s="69"/>
      <c r="M824" s="69"/>
    </row>
    <row r="825" spans="7:13" ht="13.5" customHeight="1">
      <c r="G825" s="69"/>
      <c r="M825" s="69"/>
    </row>
    <row r="826" spans="7:13" ht="13.5" customHeight="1">
      <c r="G826" s="69"/>
      <c r="M826" s="69"/>
    </row>
    <row r="827" spans="7:13" ht="13.5" customHeight="1">
      <c r="G827" s="69"/>
      <c r="M827" s="69"/>
    </row>
    <row r="828" spans="7:13" ht="13.5" customHeight="1">
      <c r="G828" s="69"/>
      <c r="M828" s="69"/>
    </row>
    <row r="829" spans="7:13" ht="13.5" customHeight="1">
      <c r="G829" s="69"/>
      <c r="M829" s="69"/>
    </row>
    <row r="830" spans="7:13" ht="13.5" customHeight="1">
      <c r="G830" s="69"/>
      <c r="M830" s="69"/>
    </row>
    <row r="831" spans="7:13" ht="13.5" customHeight="1">
      <c r="G831" s="69"/>
      <c r="M831" s="69"/>
    </row>
    <row r="832" spans="7:13" ht="13.5" customHeight="1">
      <c r="G832" s="69"/>
      <c r="M832" s="69"/>
    </row>
    <row r="833" spans="7:13" ht="13.5" customHeight="1">
      <c r="G833" s="69"/>
      <c r="M833" s="69"/>
    </row>
    <row r="834" spans="7:13" ht="13.5" customHeight="1">
      <c r="G834" s="69"/>
      <c r="M834" s="69"/>
    </row>
    <row r="835" spans="7:13" ht="13.5" customHeight="1">
      <c r="G835" s="69"/>
      <c r="M835" s="69"/>
    </row>
    <row r="836" spans="7:13" ht="13.5" customHeight="1">
      <c r="G836" s="69"/>
      <c r="M836" s="69"/>
    </row>
    <row r="837" spans="7:13" ht="13.5" customHeight="1">
      <c r="G837" s="69"/>
      <c r="M837" s="69"/>
    </row>
    <row r="838" spans="7:13" ht="13.5" customHeight="1">
      <c r="G838" s="69"/>
      <c r="M838" s="69"/>
    </row>
    <row r="839" spans="7:13" ht="13.5" customHeight="1">
      <c r="G839" s="69"/>
      <c r="M839" s="69"/>
    </row>
    <row r="840" spans="7:13" ht="13.5" customHeight="1">
      <c r="G840" s="69"/>
      <c r="M840" s="69"/>
    </row>
    <row r="841" spans="7:13" ht="13.5" customHeight="1">
      <c r="G841" s="69"/>
      <c r="M841" s="69"/>
    </row>
    <row r="842" spans="7:13" ht="13.5" customHeight="1">
      <c r="G842" s="69"/>
      <c r="M842" s="69"/>
    </row>
    <row r="843" spans="7:13" ht="13.5" customHeight="1">
      <c r="G843" s="69"/>
      <c r="M843" s="69"/>
    </row>
    <row r="844" spans="7:13" ht="13.5" customHeight="1">
      <c r="G844" s="69"/>
      <c r="M844" s="69"/>
    </row>
    <row r="845" spans="7:13" ht="13.5" customHeight="1">
      <c r="G845" s="69"/>
      <c r="M845" s="69"/>
    </row>
    <row r="846" spans="7:13" ht="13.5" customHeight="1">
      <c r="G846" s="69"/>
      <c r="M846" s="69"/>
    </row>
    <row r="847" spans="7:13" ht="13.5" customHeight="1">
      <c r="G847" s="69"/>
      <c r="M847" s="69"/>
    </row>
    <row r="848" spans="7:13" ht="13.5" customHeight="1">
      <c r="G848" s="69"/>
      <c r="M848" s="69"/>
    </row>
    <row r="849" spans="7:13" ht="13.5" customHeight="1">
      <c r="G849" s="69"/>
      <c r="M849" s="69"/>
    </row>
    <row r="850" spans="7:13" ht="13.5" customHeight="1">
      <c r="G850" s="69"/>
      <c r="M850" s="69"/>
    </row>
    <row r="851" spans="7:13" ht="13.5" customHeight="1">
      <c r="G851" s="69"/>
      <c r="M851" s="69"/>
    </row>
    <row r="852" spans="7:13" ht="13.5" customHeight="1">
      <c r="G852" s="69"/>
      <c r="M852" s="69"/>
    </row>
    <row r="853" spans="7:13" ht="13.5" customHeight="1">
      <c r="G853" s="69"/>
      <c r="M853" s="69"/>
    </row>
    <row r="854" spans="7:13" ht="13.5" customHeight="1">
      <c r="G854" s="69"/>
      <c r="M854" s="69"/>
    </row>
    <row r="855" spans="7:13" ht="13.5" customHeight="1">
      <c r="G855" s="69"/>
      <c r="M855" s="69"/>
    </row>
    <row r="856" spans="7:13" ht="13.5" customHeight="1">
      <c r="G856" s="69"/>
      <c r="M856" s="69"/>
    </row>
    <row r="857" spans="7:13" ht="13.5" customHeight="1">
      <c r="G857" s="69"/>
      <c r="M857" s="69"/>
    </row>
    <row r="858" spans="7:13" ht="13.5" customHeight="1">
      <c r="G858" s="69"/>
      <c r="M858" s="69"/>
    </row>
    <row r="859" spans="7:13" ht="13.5" customHeight="1">
      <c r="G859" s="69"/>
      <c r="M859" s="69"/>
    </row>
    <row r="860" spans="7:13" ht="13.5" customHeight="1">
      <c r="G860" s="69"/>
      <c r="M860" s="69"/>
    </row>
    <row r="861" spans="7:13" ht="13.5" customHeight="1">
      <c r="G861" s="69"/>
      <c r="M861" s="69"/>
    </row>
    <row r="862" spans="7:13" ht="13.5" customHeight="1">
      <c r="G862" s="69"/>
      <c r="M862" s="69"/>
    </row>
    <row r="863" spans="7:13" ht="13.5" customHeight="1">
      <c r="G863" s="69"/>
      <c r="M863" s="69"/>
    </row>
    <row r="864" spans="7:13" ht="13.5" customHeight="1">
      <c r="G864" s="69"/>
      <c r="M864" s="69"/>
    </row>
    <row r="865" spans="7:13" ht="13.5" customHeight="1">
      <c r="G865" s="69"/>
      <c r="M865" s="69"/>
    </row>
    <row r="866" spans="7:13" ht="13.5" customHeight="1">
      <c r="G866" s="69"/>
      <c r="M866" s="69"/>
    </row>
    <row r="867" spans="7:13" ht="13.5" customHeight="1">
      <c r="G867" s="69"/>
      <c r="M867" s="69"/>
    </row>
    <row r="868" spans="7:13" ht="13.5" customHeight="1">
      <c r="G868" s="69"/>
      <c r="M868" s="69"/>
    </row>
    <row r="869" spans="7:13" ht="13.5" customHeight="1">
      <c r="G869" s="69"/>
      <c r="M869" s="69"/>
    </row>
    <row r="870" spans="7:13" ht="13.5" customHeight="1">
      <c r="G870" s="69"/>
      <c r="M870" s="69"/>
    </row>
    <row r="871" spans="7:13" ht="13.5" customHeight="1">
      <c r="G871" s="69"/>
      <c r="M871" s="69"/>
    </row>
    <row r="872" spans="7:13" ht="13.5" customHeight="1">
      <c r="G872" s="69"/>
      <c r="M872" s="69"/>
    </row>
    <row r="873" spans="7:13" ht="13.5" customHeight="1">
      <c r="G873" s="69"/>
      <c r="M873" s="69"/>
    </row>
    <row r="874" spans="7:13" ht="13.5" customHeight="1">
      <c r="G874" s="69"/>
      <c r="M874" s="69"/>
    </row>
    <row r="875" spans="7:13" ht="13.5" customHeight="1">
      <c r="G875" s="69"/>
      <c r="M875" s="69"/>
    </row>
    <row r="876" spans="7:13" ht="13.5" customHeight="1">
      <c r="G876" s="69"/>
      <c r="M876" s="69"/>
    </row>
    <row r="877" spans="7:13" ht="13.5" customHeight="1">
      <c r="G877" s="69"/>
      <c r="M877" s="69"/>
    </row>
    <row r="878" spans="7:13" ht="13.5" customHeight="1">
      <c r="G878" s="69"/>
      <c r="M878" s="69"/>
    </row>
    <row r="879" spans="7:13" ht="13.5" customHeight="1">
      <c r="G879" s="69"/>
      <c r="M879" s="69"/>
    </row>
    <row r="880" spans="7:13" ht="13.5" customHeight="1">
      <c r="G880" s="69"/>
      <c r="M880" s="69"/>
    </row>
    <row r="881" spans="7:13" ht="13.5" customHeight="1">
      <c r="G881" s="69"/>
      <c r="M881" s="69"/>
    </row>
    <row r="882" spans="7:13" ht="13.5" customHeight="1">
      <c r="G882" s="69"/>
      <c r="M882" s="69"/>
    </row>
    <row r="883" spans="7:13" ht="13.5" customHeight="1">
      <c r="G883" s="69"/>
      <c r="M883" s="69"/>
    </row>
    <row r="884" spans="7:13" ht="13.5" customHeight="1">
      <c r="G884" s="69"/>
      <c r="M884" s="69"/>
    </row>
    <row r="885" spans="7:13" ht="13.5" customHeight="1">
      <c r="G885" s="69"/>
      <c r="M885" s="69"/>
    </row>
    <row r="886" spans="7:13" ht="13.5" customHeight="1">
      <c r="G886" s="69"/>
      <c r="M886" s="69"/>
    </row>
    <row r="887" spans="7:13" ht="13.5" customHeight="1">
      <c r="G887" s="69"/>
      <c r="M887" s="69"/>
    </row>
    <row r="888" spans="7:13" ht="13.5" customHeight="1">
      <c r="G888" s="69"/>
      <c r="M888" s="69"/>
    </row>
    <row r="889" spans="7:13" ht="13.5" customHeight="1">
      <c r="G889" s="69"/>
      <c r="M889" s="69"/>
    </row>
    <row r="890" spans="7:13" ht="13.5" customHeight="1">
      <c r="G890" s="69"/>
      <c r="M890" s="69"/>
    </row>
    <row r="891" spans="7:13" ht="13.5" customHeight="1">
      <c r="G891" s="69"/>
      <c r="M891" s="69"/>
    </row>
    <row r="892" spans="7:13" ht="13.5" customHeight="1">
      <c r="G892" s="69"/>
      <c r="M892" s="69"/>
    </row>
    <row r="893" spans="7:13" ht="13.5" customHeight="1">
      <c r="G893" s="69"/>
      <c r="M893" s="69"/>
    </row>
    <row r="894" spans="7:13" ht="13.5" customHeight="1">
      <c r="G894" s="69"/>
      <c r="M894" s="69"/>
    </row>
    <row r="895" spans="7:13" ht="13.5" customHeight="1">
      <c r="G895" s="69"/>
      <c r="M895" s="69"/>
    </row>
    <row r="896" spans="7:13" ht="13.5" customHeight="1">
      <c r="G896" s="69"/>
      <c r="M896" s="69"/>
    </row>
    <row r="897" spans="7:13" ht="13.5" customHeight="1">
      <c r="G897" s="69"/>
      <c r="M897" s="69"/>
    </row>
    <row r="898" spans="7:13" ht="13.5" customHeight="1">
      <c r="G898" s="69"/>
      <c r="M898" s="69"/>
    </row>
    <row r="899" spans="7:13" ht="13.5" customHeight="1">
      <c r="G899" s="69"/>
      <c r="M899" s="69"/>
    </row>
    <row r="900" spans="7:13" ht="13.5" customHeight="1">
      <c r="G900" s="69"/>
      <c r="M900" s="69"/>
    </row>
    <row r="901" spans="7:13" ht="13.5" customHeight="1">
      <c r="G901" s="69"/>
      <c r="M901" s="69"/>
    </row>
    <row r="902" spans="7:13" ht="13.5" customHeight="1">
      <c r="G902" s="69"/>
      <c r="M902" s="69"/>
    </row>
    <row r="903" spans="7:13" ht="13.5" customHeight="1">
      <c r="G903" s="69"/>
      <c r="M903" s="69"/>
    </row>
    <row r="904" spans="7:13" ht="13.5" customHeight="1">
      <c r="G904" s="69"/>
      <c r="M904" s="69"/>
    </row>
    <row r="905" spans="7:13" ht="13.5" customHeight="1">
      <c r="G905" s="69"/>
      <c r="M905" s="69"/>
    </row>
    <row r="906" spans="7:13" ht="13.5" customHeight="1">
      <c r="G906" s="69"/>
      <c r="M906" s="69"/>
    </row>
    <row r="907" spans="7:13" ht="13.5" customHeight="1">
      <c r="G907" s="69"/>
      <c r="M907" s="69"/>
    </row>
    <row r="908" spans="7:13" ht="13.5" customHeight="1">
      <c r="G908" s="69"/>
      <c r="M908" s="69"/>
    </row>
    <row r="909" spans="7:13" ht="13.5" customHeight="1">
      <c r="G909" s="69"/>
      <c r="M909" s="69"/>
    </row>
    <row r="910" spans="7:13" ht="13.5" customHeight="1">
      <c r="G910" s="69"/>
      <c r="M910" s="69"/>
    </row>
    <row r="911" spans="7:13" ht="13.5" customHeight="1">
      <c r="G911" s="69"/>
      <c r="M911" s="69"/>
    </row>
    <row r="912" spans="7:13" ht="13.5" customHeight="1">
      <c r="G912" s="69"/>
      <c r="M912" s="69"/>
    </row>
    <row r="913" spans="7:13" ht="13.5" customHeight="1">
      <c r="G913" s="69"/>
      <c r="M913" s="69"/>
    </row>
    <row r="914" spans="7:13" ht="13.5" customHeight="1">
      <c r="G914" s="69"/>
      <c r="M914" s="69"/>
    </row>
    <row r="915" spans="7:13" ht="13.5" customHeight="1">
      <c r="G915" s="69"/>
      <c r="M915" s="69"/>
    </row>
    <row r="916" spans="7:13" ht="13.5" customHeight="1">
      <c r="G916" s="69"/>
      <c r="M916" s="69"/>
    </row>
    <row r="917" spans="7:13" ht="13.5" customHeight="1">
      <c r="G917" s="69"/>
      <c r="M917" s="69"/>
    </row>
    <row r="918" spans="7:13" ht="13.5" customHeight="1">
      <c r="G918" s="69"/>
      <c r="M918" s="69"/>
    </row>
    <row r="919" spans="7:13" ht="13.5" customHeight="1">
      <c r="G919" s="69"/>
      <c r="M919" s="69"/>
    </row>
    <row r="920" spans="7:13" ht="13.5" customHeight="1">
      <c r="G920" s="69"/>
      <c r="M920" s="69"/>
    </row>
    <row r="921" spans="7:13" ht="13.5" customHeight="1">
      <c r="G921" s="69"/>
      <c r="M921" s="69"/>
    </row>
    <row r="922" spans="7:13" ht="13.5" customHeight="1">
      <c r="G922" s="69"/>
      <c r="M922" s="69"/>
    </row>
    <row r="923" spans="7:13" ht="13.5" customHeight="1">
      <c r="G923" s="69"/>
      <c r="M923" s="69"/>
    </row>
    <row r="924" spans="7:13" ht="13.5" customHeight="1">
      <c r="G924" s="69"/>
      <c r="M924" s="69"/>
    </row>
    <row r="925" spans="7:13" ht="13.5" customHeight="1">
      <c r="G925" s="69"/>
      <c r="M925" s="69"/>
    </row>
    <row r="926" spans="7:13" ht="13.5" customHeight="1">
      <c r="G926" s="69"/>
      <c r="M926" s="69"/>
    </row>
    <row r="927" spans="7:13" ht="13.5" customHeight="1">
      <c r="G927" s="69"/>
      <c r="M927" s="69"/>
    </row>
    <row r="928" spans="7:13" ht="13.5" customHeight="1">
      <c r="G928" s="69"/>
      <c r="M928" s="69"/>
    </row>
    <row r="929" spans="7:13" ht="13.5" customHeight="1">
      <c r="G929" s="69"/>
      <c r="M929" s="69"/>
    </row>
    <row r="930" spans="7:13" ht="13.5" customHeight="1">
      <c r="G930" s="69"/>
      <c r="M930" s="69"/>
    </row>
    <row r="931" spans="7:13" ht="13.5" customHeight="1">
      <c r="G931" s="69"/>
      <c r="M931" s="69"/>
    </row>
    <row r="932" spans="7:13" ht="13.5" customHeight="1">
      <c r="G932" s="69"/>
      <c r="M932" s="69"/>
    </row>
    <row r="933" spans="7:13" ht="13.5" customHeight="1">
      <c r="G933" s="69"/>
      <c r="M933" s="69"/>
    </row>
    <row r="934" spans="7:13" ht="13.5" customHeight="1">
      <c r="G934" s="69"/>
      <c r="M934" s="69"/>
    </row>
    <row r="935" spans="7:13" ht="13.5" customHeight="1">
      <c r="G935" s="69"/>
      <c r="M935" s="69"/>
    </row>
    <row r="936" spans="7:13" ht="13.5" customHeight="1">
      <c r="G936" s="69"/>
      <c r="M936" s="69"/>
    </row>
    <row r="937" spans="7:13" ht="13.5" customHeight="1">
      <c r="G937" s="69"/>
      <c r="M937" s="69"/>
    </row>
    <row r="938" spans="7:13" ht="13.5" customHeight="1">
      <c r="G938" s="69"/>
      <c r="M938" s="69"/>
    </row>
    <row r="939" spans="7:13" ht="13.5" customHeight="1">
      <c r="G939" s="69"/>
      <c r="M939" s="69"/>
    </row>
    <row r="940" spans="7:13" ht="13.5" customHeight="1">
      <c r="G940" s="69"/>
      <c r="M940" s="69"/>
    </row>
    <row r="941" spans="7:13" ht="13.5" customHeight="1">
      <c r="G941" s="69"/>
      <c r="M941" s="69"/>
    </row>
    <row r="942" spans="7:13" ht="13.5" customHeight="1">
      <c r="G942" s="69"/>
      <c r="M942" s="69"/>
    </row>
    <row r="943" spans="7:13" ht="13.5" customHeight="1">
      <c r="G943" s="69"/>
      <c r="M943" s="69"/>
    </row>
    <row r="944" spans="7:13" ht="13.5" customHeight="1">
      <c r="G944" s="69"/>
      <c r="M944" s="69"/>
    </row>
    <row r="945" spans="7:13" ht="13.5" customHeight="1">
      <c r="G945" s="69"/>
      <c r="M945" s="69"/>
    </row>
    <row r="946" spans="7:13" ht="13.5" customHeight="1">
      <c r="G946" s="69"/>
      <c r="M946" s="69"/>
    </row>
    <row r="947" spans="7:13" ht="13.5" customHeight="1">
      <c r="G947" s="69"/>
      <c r="M947" s="69"/>
    </row>
    <row r="948" spans="7:13" ht="13.5" customHeight="1">
      <c r="G948" s="69"/>
      <c r="M948" s="69"/>
    </row>
    <row r="949" spans="7:13" ht="13.5" customHeight="1">
      <c r="G949" s="69"/>
      <c r="M949" s="69"/>
    </row>
    <row r="950" spans="7:13" ht="13.5" customHeight="1">
      <c r="G950" s="69"/>
      <c r="M950" s="69"/>
    </row>
    <row r="951" spans="7:13" ht="13.5" customHeight="1">
      <c r="G951" s="69"/>
      <c r="M951" s="69"/>
    </row>
    <row r="952" spans="7:13" ht="13.5" customHeight="1">
      <c r="G952" s="69"/>
      <c r="M952" s="69"/>
    </row>
    <row r="953" spans="7:13" ht="13.5" customHeight="1">
      <c r="G953" s="69"/>
      <c r="M953" s="69"/>
    </row>
    <row r="954" spans="7:13" ht="13.5" customHeight="1">
      <c r="G954" s="69"/>
      <c r="M954" s="69"/>
    </row>
    <row r="955" spans="7:13" ht="13.5" customHeight="1">
      <c r="G955" s="69"/>
      <c r="M955" s="69"/>
    </row>
    <row r="956" spans="7:13" ht="13.5" customHeight="1">
      <c r="G956" s="69"/>
      <c r="M956" s="69"/>
    </row>
    <row r="957" spans="7:13" ht="13.5" customHeight="1">
      <c r="G957" s="69"/>
      <c r="M957" s="69"/>
    </row>
    <row r="958" spans="7:13" ht="13.5" customHeight="1">
      <c r="G958" s="69"/>
      <c r="M958" s="69"/>
    </row>
    <row r="959" spans="7:13" ht="13.5" customHeight="1">
      <c r="G959" s="69"/>
      <c r="M959" s="69"/>
    </row>
    <row r="960" spans="7:13" ht="13.5" customHeight="1">
      <c r="G960" s="69"/>
      <c r="M960" s="69"/>
    </row>
    <row r="961" spans="7:13" ht="13.5" customHeight="1">
      <c r="G961" s="69"/>
      <c r="M961" s="69"/>
    </row>
    <row r="962" spans="7:13" ht="13.5" customHeight="1">
      <c r="G962" s="69"/>
      <c r="M962" s="69"/>
    </row>
    <row r="963" spans="7:13" ht="13.5" customHeight="1">
      <c r="G963" s="69"/>
      <c r="M963" s="69"/>
    </row>
    <row r="964" spans="7:13" ht="13.5" customHeight="1">
      <c r="G964" s="69"/>
      <c r="M964" s="69"/>
    </row>
    <row r="965" spans="7:13" ht="13.5" customHeight="1">
      <c r="G965" s="69"/>
      <c r="M965" s="69"/>
    </row>
    <row r="966" spans="7:13" ht="13.5" customHeight="1">
      <c r="G966" s="69"/>
      <c r="M966" s="69"/>
    </row>
    <row r="967" spans="7:13" ht="13.5" customHeight="1">
      <c r="G967" s="69"/>
      <c r="M967" s="69"/>
    </row>
    <row r="968" spans="7:13" ht="13.5" customHeight="1">
      <c r="G968" s="69"/>
      <c r="M968" s="69"/>
    </row>
    <row r="969" spans="7:13" ht="13.5" customHeight="1">
      <c r="G969" s="69"/>
      <c r="M969" s="69"/>
    </row>
    <row r="970" spans="7:13" ht="13.5" customHeight="1">
      <c r="G970" s="69"/>
      <c r="M970" s="69"/>
    </row>
    <row r="971" spans="7:13" ht="13.5" customHeight="1">
      <c r="G971" s="69"/>
      <c r="M971" s="69"/>
    </row>
    <row r="972" spans="7:13" ht="13.5" customHeight="1">
      <c r="G972" s="69"/>
      <c r="M972" s="69"/>
    </row>
    <row r="973" spans="7:13" ht="13.5" customHeight="1">
      <c r="G973" s="69"/>
      <c r="M973" s="69"/>
    </row>
    <row r="974" spans="7:13" ht="13.5" customHeight="1">
      <c r="G974" s="69"/>
      <c r="M974" s="69"/>
    </row>
    <row r="975" spans="7:13" ht="13.5" customHeight="1">
      <c r="G975" s="69"/>
      <c r="M975" s="69"/>
    </row>
    <row r="976" spans="7:13" ht="13.5" customHeight="1">
      <c r="G976" s="69"/>
      <c r="M976" s="69"/>
    </row>
    <row r="977" spans="7:13" ht="13.5" customHeight="1">
      <c r="G977" s="69"/>
      <c r="M977" s="69"/>
    </row>
    <row r="978" spans="7:13" ht="13.5" customHeight="1">
      <c r="G978" s="69"/>
      <c r="M978" s="69"/>
    </row>
    <row r="979" spans="7:13" ht="13.5" customHeight="1">
      <c r="G979" s="69"/>
      <c r="M979" s="69"/>
    </row>
    <row r="980" spans="7:13" ht="13.5" customHeight="1">
      <c r="G980" s="69"/>
      <c r="M980" s="69"/>
    </row>
    <row r="981" spans="7:13" ht="13.5" customHeight="1">
      <c r="G981" s="69"/>
      <c r="M981" s="69"/>
    </row>
    <row r="982" spans="7:13" ht="13.5" customHeight="1">
      <c r="G982" s="69"/>
      <c r="M982" s="69"/>
    </row>
    <row r="983" spans="7:13" ht="13.5" customHeight="1">
      <c r="G983" s="69"/>
      <c r="M983" s="69"/>
    </row>
    <row r="984" spans="7:13" ht="13.5" customHeight="1">
      <c r="G984" s="69"/>
      <c r="M984" s="69"/>
    </row>
    <row r="985" spans="7:13" ht="13.5" customHeight="1">
      <c r="G985" s="69"/>
      <c r="M985" s="69"/>
    </row>
    <row r="986" spans="7:13" ht="13.5" customHeight="1">
      <c r="G986" s="69"/>
      <c r="M986" s="69"/>
    </row>
    <row r="987" spans="7:13" ht="13.5" customHeight="1">
      <c r="G987" s="69"/>
      <c r="M987" s="69"/>
    </row>
    <row r="988" spans="7:13" ht="13.5" customHeight="1">
      <c r="G988" s="69"/>
      <c r="M988" s="69"/>
    </row>
    <row r="989" spans="7:13" ht="13.5" customHeight="1">
      <c r="G989" s="69"/>
      <c r="M989" s="69"/>
    </row>
    <row r="990" spans="7:13" ht="13.5" customHeight="1">
      <c r="G990" s="69"/>
      <c r="M990" s="69"/>
    </row>
    <row r="991" spans="7:13" ht="13.5" customHeight="1">
      <c r="G991" s="69"/>
      <c r="M991" s="69"/>
    </row>
    <row r="992" spans="7:13" ht="13.5" customHeight="1">
      <c r="G992" s="69"/>
      <c r="M992" s="69"/>
    </row>
    <row r="993" spans="7:13" ht="13.5" customHeight="1">
      <c r="G993" s="69"/>
      <c r="M993" s="69"/>
    </row>
    <row r="994" spans="7:13" ht="13.5" customHeight="1">
      <c r="G994" s="69"/>
      <c r="M994" s="69"/>
    </row>
    <row r="995" spans="7:13" ht="13.5" customHeight="1">
      <c r="G995" s="69"/>
      <c r="M995" s="69"/>
    </row>
    <row r="996" spans="7:13" ht="13.5" customHeight="1">
      <c r="G996" s="69"/>
      <c r="M996" s="69"/>
    </row>
    <row r="997" spans="7:13" ht="13.5" customHeight="1">
      <c r="G997" s="69"/>
      <c r="M997" s="69"/>
    </row>
    <row r="998" spans="7:13" ht="13.5" customHeight="1">
      <c r="G998" s="69"/>
      <c r="M998" s="69"/>
    </row>
    <row r="999" spans="7:13" ht="13.5" customHeight="1">
      <c r="G999" s="69"/>
      <c r="M999" s="69"/>
    </row>
    <row r="1000" spans="7:13" ht="13.5" customHeight="1">
      <c r="G1000" s="69"/>
    </row>
    <row r="1001" spans="7:13" ht="13.5" customHeight="1">
      <c r="G1001" s="69"/>
    </row>
  </sheetData>
  <mergeCells count="2">
    <mergeCell ref="K2:M2"/>
    <mergeCell ref="O2:R2"/>
  </mergeCells>
  <phoneticPr fontId="25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例</vt:lpstr>
      <vt:lpstr>男子</vt:lpstr>
      <vt:lpstr>女子</vt:lpstr>
      <vt:lpstr>集約</vt:lpstr>
      <vt:lpstr>別紙５ 参加同意書【申込時に提出】</vt:lpstr>
      <vt:lpstr>→これより右は大会事務局使用→</vt:lpstr>
      <vt:lpstr>NAS21V_KYOUGI</vt:lpstr>
      <vt:lpstr>コード表</vt:lpstr>
      <vt:lpstr>女子!Print_Area</vt:lpstr>
      <vt:lpstr>男子!Print_Area</vt:lpstr>
      <vt:lpstr>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 Shibata</dc:creator>
  <cp:lastModifiedBy>幸栄 和田</cp:lastModifiedBy>
  <cp:lastPrinted>2024-05-11T14:37:26Z</cp:lastPrinted>
  <dcterms:created xsi:type="dcterms:W3CDTF">2004-05-27T14:41:15Z</dcterms:created>
  <dcterms:modified xsi:type="dcterms:W3CDTF">2026-05-11T03:46:58Z</dcterms:modified>
</cp:coreProperties>
</file>